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65506" windowWidth="7680" windowHeight="9135" activeTab="0"/>
  </bookViews>
  <sheets>
    <sheet name="3-1" sheetId="1" r:id="rId1"/>
    <sheet name="3-2" sheetId="2" r:id="rId2"/>
    <sheet name="3-3" sheetId="3" r:id="rId3"/>
    <sheet name="3-4" sheetId="4" r:id="rId4"/>
  </sheets>
  <definedNames>
    <definedName name="_xlnm.Print_Area" localSheetId="2">'3-3'!$A$1:$O$50</definedName>
  </definedNames>
  <calcPr fullCalcOnLoad="1" refMode="R1C1"/>
</workbook>
</file>

<file path=xl/sharedStrings.xml><?xml version="1.0" encoding="utf-8"?>
<sst xmlns="http://schemas.openxmlformats.org/spreadsheetml/2006/main" count="510" uniqueCount="136">
  <si>
    <t>総数</t>
  </si>
  <si>
    <t>年次</t>
  </si>
  <si>
    <t>事業所数</t>
  </si>
  <si>
    <t>指数</t>
  </si>
  <si>
    <t>従業者数</t>
  </si>
  <si>
    <t>-</t>
  </si>
  <si>
    <t>年次</t>
  </si>
  <si>
    <t>実数</t>
  </si>
  <si>
    <t>構成比</t>
  </si>
  <si>
    <t>A・B・C
農林水産業</t>
  </si>
  <si>
    <t>D
鉱業</t>
  </si>
  <si>
    <t>E
建設業</t>
  </si>
  <si>
    <t>F
製造業</t>
  </si>
  <si>
    <t>I　卸売・小売業・
飲食店</t>
  </si>
  <si>
    <t>J　
金融・保険業</t>
  </si>
  <si>
    <t>K
不動産業</t>
  </si>
  <si>
    <t>L
サービス業</t>
  </si>
  <si>
    <t>M
公務</t>
  </si>
  <si>
    <t>H
運輸・通信業</t>
  </si>
  <si>
    <t>平成3年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</si>
  <si>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</si>
  <si>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</si>
  <si>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</si>
  <si>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</si>
  <si>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</si>
  <si>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</si>
  <si>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</si>
  <si>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</si>
  <si>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</si>
  <si>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</si>
  <si>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及び従業者数の推移</t>
  </si>
  <si>
    <t>3-1　　　事業所数・従業者数の推移</t>
  </si>
  <si>
    <t>資料：事業所・企業統計調査</t>
  </si>
  <si>
    <t>(各年10月1日現在）</t>
  </si>
  <si>
    <t>昭和56年</t>
  </si>
  <si>
    <t>産業大分類</t>
  </si>
  <si>
    <t>総数</t>
  </si>
  <si>
    <t>民営</t>
  </si>
  <si>
    <t>国・公共事業体
地方公共団体</t>
  </si>
  <si>
    <t>事業所数</t>
  </si>
  <si>
    <t>事業所数</t>
  </si>
  <si>
    <t>従業者数</t>
  </si>
  <si>
    <t>A～M総　　　　　　　　　数</t>
  </si>
  <si>
    <t>A～C農林水産業</t>
  </si>
  <si>
    <t>-</t>
  </si>
  <si>
    <t>D～F第二次産業</t>
  </si>
  <si>
    <t>D</t>
  </si>
  <si>
    <t>鉱業</t>
  </si>
  <si>
    <t>E</t>
  </si>
  <si>
    <t>建設業</t>
  </si>
  <si>
    <t>-</t>
  </si>
  <si>
    <t>F</t>
  </si>
  <si>
    <t>製造業</t>
  </si>
  <si>
    <t>G～M第三次産業</t>
  </si>
  <si>
    <t>G</t>
  </si>
  <si>
    <t>電気・ガス・熱供給・水道業</t>
  </si>
  <si>
    <t>H</t>
  </si>
  <si>
    <t>運輸・通信業</t>
  </si>
  <si>
    <t>I</t>
  </si>
  <si>
    <t>卸売・小売業・飲食店</t>
  </si>
  <si>
    <t>J</t>
  </si>
  <si>
    <t>金融・保険業</t>
  </si>
  <si>
    <t>-</t>
  </si>
  <si>
    <t>K</t>
  </si>
  <si>
    <t>不動産業</t>
  </si>
  <si>
    <t>L</t>
  </si>
  <si>
    <t>サービス業</t>
  </si>
  <si>
    <t>M</t>
  </si>
  <si>
    <t>公務</t>
  </si>
  <si>
    <t>-</t>
  </si>
  <si>
    <t>3-4　　　産業大分類別・地区別事業所数</t>
  </si>
  <si>
    <t>（平成１３年10月1日現在）</t>
  </si>
  <si>
    <t>資料：事業所統計調査</t>
  </si>
  <si>
    <t>年</t>
  </si>
  <si>
    <t>G　電気・ガス・
熱供給・水道業</t>
  </si>
  <si>
    <t>鹿沼</t>
  </si>
  <si>
    <t>粟野</t>
  </si>
  <si>
    <t>合計</t>
  </si>
  <si>
    <t>平成13</t>
  </si>
  <si>
    <t>-</t>
  </si>
  <si>
    <t>電気・ガス・熱供給・水道業</t>
  </si>
  <si>
    <t>運輸業</t>
  </si>
  <si>
    <t>(平成16年6月1日現在）</t>
  </si>
  <si>
    <t>産業分類</t>
  </si>
  <si>
    <t>総数</t>
  </si>
  <si>
    <t>1 ～ 4 人</t>
  </si>
  <si>
    <t>5 ～ 9 人</t>
  </si>
  <si>
    <t>10 ～ 19 人</t>
  </si>
  <si>
    <t>20 ～ 29 人</t>
  </si>
  <si>
    <t>30人以上</t>
  </si>
  <si>
    <t>事業所数</t>
  </si>
  <si>
    <t>従業者数</t>
  </si>
  <si>
    <t>第１次産業</t>
  </si>
  <si>
    <t>A～C農林水産業</t>
  </si>
  <si>
    <t>第２次産業</t>
  </si>
  <si>
    <t>建設業</t>
  </si>
  <si>
    <t>製造業</t>
  </si>
  <si>
    <t>第３次産業</t>
  </si>
  <si>
    <t>情報通信業</t>
  </si>
  <si>
    <t>卸売・小売業</t>
  </si>
  <si>
    <t>不動産業</t>
  </si>
  <si>
    <t>医療，福祉</t>
  </si>
  <si>
    <t>教育，学習支援業</t>
  </si>
  <si>
    <t>複合サービス事業</t>
  </si>
  <si>
    <t>サービス業（他に分類されないもの）</t>
  </si>
  <si>
    <t>派遣・下請け事業所数</t>
  </si>
  <si>
    <t>Ｄ</t>
  </si>
  <si>
    <t>鉱業</t>
  </si>
  <si>
    <t>Ｅ</t>
  </si>
  <si>
    <t>Ｆ</t>
  </si>
  <si>
    <t>Ｇ</t>
  </si>
  <si>
    <t>Ｈ</t>
  </si>
  <si>
    <t>Ｉ</t>
  </si>
  <si>
    <t>Ｊ</t>
  </si>
  <si>
    <t>Ｋ</t>
  </si>
  <si>
    <t>金融・保険業</t>
  </si>
  <si>
    <t>Ｌ</t>
  </si>
  <si>
    <t>Ｍ</t>
  </si>
  <si>
    <t>飲食店，宿泊業</t>
  </si>
  <si>
    <t>Ｎ</t>
  </si>
  <si>
    <t>О</t>
  </si>
  <si>
    <t>Ｐ</t>
  </si>
  <si>
    <t>Ｑ</t>
  </si>
  <si>
    <t>及び従業者数（民営）</t>
  </si>
  <si>
    <t>鹿  沼</t>
  </si>
  <si>
    <t>粟  野</t>
  </si>
  <si>
    <t>（各年中）</t>
  </si>
  <si>
    <t>（単位：人・％）</t>
  </si>
  <si>
    <t xml:space="preserve"> 鹿 　沼 　</t>
  </si>
  <si>
    <t>　粟 　野 　</t>
  </si>
  <si>
    <t>事業所数</t>
  </si>
  <si>
    <t>従業者数</t>
  </si>
  <si>
    <t>　(注）平成13年は10月1日現在</t>
  </si>
  <si>
    <t>　(注）平成16年は6月1日現在で、民営のみの調査である。</t>
  </si>
  <si>
    <t>3-3　産業大分類別・規模別事業所数</t>
  </si>
  <si>
    <t>3-2　　　産業大分類別・経営組織別事業所数及び従業者数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</si>
</sst>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_);[Red]\(0\)"/>
    <numFmt numFmtId="180" formatCode="0.0"/>
    <numFmt numFmtId="181" formatCode="_ * #,##0.0_ ;_ * \-#,##0.0_ ;_ * &quot;-&quot;?_ ;_ @_ "/>
    <numFmt numFmtId="182" formatCode="#,##0.0"/>
    <numFmt numFmtId="183" formatCode="###,###,##0;&quot;-&quot;##,###,##0"/>
    <numFmt numFmtId="184" formatCode="##,###,###,##0;&quot;-&quot;#,###,###,##0"/>
    <numFmt numFmtId="185" formatCode="##,###,##0;&quot;-&quot;#,###,##0"/>
    <numFmt numFmtId="186" formatCode="\ ###,###,##0;&quot;-&quot;###,###,##0"/>
    <numFmt numFmtId="187" formatCode="\ ###,###,###,##0;&quot;-&quot;###,###,###,##0"/>
    <numFmt numFmtId="188" formatCode="#,###,###,##0;&quot; -&quot;###,###,##0"/>
    <numFmt numFmtId="189" formatCode="\ ###,##0;&quot;-&quot;###,##0"/>
    <numFmt numFmtId="190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21" applyAlignment="1">
      <alignment vertical="center"/>
      <protection/>
    </xf>
    <xf numFmtId="0" fontId="4" fillId="0" borderId="0" xfId="21" applyFont="1" applyAlignment="1">
      <alignment vertical="center"/>
      <protection/>
    </xf>
    <xf numFmtId="176" fontId="2" fillId="0" borderId="1" xfId="21" applyNumberFormat="1" applyBorder="1" applyAlignment="1">
      <alignment vertical="center"/>
      <protection/>
    </xf>
    <xf numFmtId="177" fontId="2" fillId="0" borderId="1" xfId="21" applyNumberFormat="1" applyBorder="1" applyAlignment="1">
      <alignment vertical="center"/>
      <protection/>
    </xf>
    <xf numFmtId="177" fontId="2" fillId="0" borderId="2" xfId="21" applyNumberFormat="1" applyBorder="1" applyAlignment="1">
      <alignment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0" xfId="21" applyBorder="1" applyAlignment="1">
      <alignment vertical="center"/>
      <protection/>
    </xf>
    <xf numFmtId="49" fontId="2" fillId="0" borderId="0" xfId="21" applyNumberFormat="1" applyFont="1" applyBorder="1" applyAlignment="1">
      <alignment horizontal="left" vertical="center"/>
      <protection/>
    </xf>
    <xf numFmtId="49" fontId="2" fillId="0" borderId="5" xfId="21" applyNumberFormat="1" applyFont="1" applyBorder="1" applyAlignment="1">
      <alignment horizontal="left" vertical="center"/>
      <protection/>
    </xf>
    <xf numFmtId="0" fontId="2" fillId="0" borderId="2" xfId="21" applyBorder="1" applyAlignment="1">
      <alignment vertical="center"/>
      <protection/>
    </xf>
    <xf numFmtId="0" fontId="2" fillId="0" borderId="6" xfId="21" applyBorder="1" applyAlignment="1">
      <alignment vertical="center"/>
      <protection/>
    </xf>
    <xf numFmtId="0" fontId="3" fillId="0" borderId="0" xfId="21" applyFont="1" applyAlignment="1">
      <alignment horizontal="left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vertical="center"/>
      <protection/>
    </xf>
    <xf numFmtId="0" fontId="2" fillId="0" borderId="0" xfId="2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2" fillId="0" borderId="0" xfId="21" applyFont="1" applyFill="1" applyAlignment="1">
      <alignment horizontal="right" vertical="center"/>
      <protection/>
    </xf>
    <xf numFmtId="0" fontId="2" fillId="0" borderId="7" xfId="21" applyFont="1" applyFill="1" applyBorder="1" applyAlignment="1">
      <alignment horizontal="distributed" vertical="center"/>
      <protection/>
    </xf>
    <xf numFmtId="0" fontId="2" fillId="0" borderId="3" xfId="21" applyFont="1" applyFill="1" applyBorder="1" applyAlignment="1">
      <alignment horizontal="distributed" vertical="center"/>
      <protection/>
    </xf>
    <xf numFmtId="0" fontId="9" fillId="0" borderId="3" xfId="21" applyFont="1" applyFill="1" applyBorder="1" applyAlignment="1">
      <alignment horizontal="distributed" vertical="center"/>
      <protection/>
    </xf>
    <xf numFmtId="0" fontId="9" fillId="0" borderId="4" xfId="21" applyFont="1" applyFill="1" applyBorder="1" applyAlignment="1">
      <alignment horizontal="distributed" vertical="center"/>
      <protection/>
    </xf>
    <xf numFmtId="176" fontId="2" fillId="0" borderId="8" xfId="21" applyNumberFormat="1" applyFill="1" applyBorder="1" applyAlignment="1">
      <alignment vertical="center"/>
      <protection/>
    </xf>
    <xf numFmtId="176" fontId="2" fillId="0" borderId="9" xfId="21" applyNumberFormat="1" applyFill="1" applyBorder="1" applyAlignment="1">
      <alignment vertical="center"/>
      <protection/>
    </xf>
    <xf numFmtId="0" fontId="2" fillId="0" borderId="10" xfId="21" applyFont="1" applyFill="1" applyBorder="1" applyAlignment="1">
      <alignment horizontal="distributed" vertical="center"/>
      <protection/>
    </xf>
    <xf numFmtId="176" fontId="2" fillId="0" borderId="8" xfId="21" applyNumberFormat="1" applyFont="1" applyFill="1" applyBorder="1" applyAlignment="1">
      <alignment horizontal="right" vertical="center"/>
      <protection/>
    </xf>
    <xf numFmtId="176" fontId="2" fillId="0" borderId="9" xfId="21" applyNumberFormat="1" applyFont="1" applyFill="1" applyBorder="1" applyAlignment="1">
      <alignment horizontal="right" vertical="center"/>
      <protection/>
    </xf>
    <xf numFmtId="176" fontId="2" fillId="0" borderId="8" xfId="21" applyNumberFormat="1" applyFill="1" applyBorder="1" applyAlignment="1">
      <alignment horizontal="right" vertical="center"/>
      <protection/>
    </xf>
    <xf numFmtId="176" fontId="2" fillId="0" borderId="9" xfId="21" applyNumberForma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vertical="center"/>
      <protection/>
    </xf>
    <xf numFmtId="0" fontId="3" fillId="0" borderId="10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176" fontId="2" fillId="0" borderId="1" xfId="21" applyNumberForma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6" fontId="2" fillId="0" borderId="2" xfId="21" applyNumberForma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distributed" vertical="center"/>
      <protection/>
    </xf>
    <xf numFmtId="0" fontId="2" fillId="0" borderId="11" xfId="21" applyFont="1" applyFill="1" applyBorder="1" applyAlignment="1">
      <alignment horizontal="distributed" vertical="center"/>
      <protection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177" fontId="2" fillId="0" borderId="8" xfId="21" applyNumberFormat="1" applyFill="1" applyBorder="1" applyAlignment="1">
      <alignment vertical="center"/>
      <protection/>
    </xf>
    <xf numFmtId="177" fontId="2" fillId="0" borderId="9" xfId="21" applyNumberFormat="1" applyFill="1" applyBorder="1" applyAlignment="1">
      <alignment vertical="center"/>
      <protection/>
    </xf>
    <xf numFmtId="176" fontId="2" fillId="0" borderId="10" xfId="21" applyNumberFormat="1" applyFill="1" applyBorder="1" applyAlignment="1">
      <alignment vertical="center"/>
      <protection/>
    </xf>
    <xf numFmtId="0" fontId="2" fillId="0" borderId="10" xfId="2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7" fontId="5" fillId="0" borderId="8" xfId="21" applyNumberFormat="1" applyFont="1" applyFill="1" applyBorder="1" applyAlignment="1">
      <alignment vertical="center"/>
      <protection/>
    </xf>
    <xf numFmtId="177" fontId="5" fillId="0" borderId="9" xfId="21" applyNumberFormat="1" applyFont="1" applyFill="1" applyBorder="1" applyAlignment="1">
      <alignment vertical="center"/>
      <protection/>
    </xf>
    <xf numFmtId="176" fontId="5" fillId="0" borderId="10" xfId="21" applyNumberFormat="1" applyFont="1" applyFill="1" applyBorder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77" fontId="2" fillId="0" borderId="8" xfId="21" applyNumberFormat="1" applyFont="1" applyFill="1" applyBorder="1" applyAlignment="1">
      <alignment horizontal="right" vertical="center"/>
      <protection/>
    </xf>
    <xf numFmtId="176" fontId="2" fillId="0" borderId="10" xfId="21" applyNumberFormat="1" applyFont="1" applyFill="1" applyBorder="1" applyAlignment="1">
      <alignment horizontal="right" vertical="center"/>
      <protection/>
    </xf>
    <xf numFmtId="177" fontId="2" fillId="0" borderId="8" xfId="21" applyNumberFormat="1" applyFont="1" applyFill="1" applyBorder="1" applyAlignment="1">
      <alignment vertical="center"/>
      <protection/>
    </xf>
    <xf numFmtId="0" fontId="2" fillId="0" borderId="10" xfId="2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177" fontId="2" fillId="0" borderId="1" xfId="21" applyNumberFormat="1" applyFill="1" applyBorder="1" applyAlignment="1">
      <alignment vertical="center"/>
      <protection/>
    </xf>
    <xf numFmtId="0" fontId="2" fillId="0" borderId="1" xfId="21" applyFill="1" applyBorder="1" applyAlignment="1">
      <alignment vertical="center"/>
      <protection/>
    </xf>
    <xf numFmtId="177" fontId="2" fillId="0" borderId="2" xfId="21" applyNumberFormat="1" applyFill="1" applyBorder="1" applyAlignment="1">
      <alignment vertical="center"/>
      <protection/>
    </xf>
    <xf numFmtId="176" fontId="2" fillId="0" borderId="5" xfId="21" applyNumberFormat="1" applyFont="1" applyFill="1" applyBorder="1" applyAlignment="1">
      <alignment horizontal="right" vertical="center"/>
      <protection/>
    </xf>
    <xf numFmtId="177" fontId="2" fillId="0" borderId="1" xfId="21" applyNumberFormat="1" applyFont="1" applyFill="1" applyBorder="1" applyAlignment="1">
      <alignment horizontal="right" vertical="center"/>
      <protection/>
    </xf>
    <xf numFmtId="0" fontId="2" fillId="0" borderId="13" xfId="21" applyFont="1" applyBorder="1" applyAlignment="1">
      <alignment horizontal="right" vertical="center"/>
      <protection/>
    </xf>
    <xf numFmtId="0" fontId="2" fillId="0" borderId="11" xfId="21" applyFont="1" applyBorder="1" applyAlignment="1">
      <alignment horizontal="left" vertical="center"/>
      <protection/>
    </xf>
    <xf numFmtId="176" fontId="2" fillId="0" borderId="8" xfId="21" applyNumberFormat="1" applyFont="1" applyBorder="1" applyAlignment="1">
      <alignment vertical="center"/>
      <protection/>
    </xf>
    <xf numFmtId="177" fontId="2" fillId="0" borderId="8" xfId="21" applyNumberFormat="1" applyFont="1" applyBorder="1" applyAlignment="1">
      <alignment vertical="center"/>
      <protection/>
    </xf>
    <xf numFmtId="177" fontId="2" fillId="0" borderId="9" xfId="21" applyNumberFormat="1" applyFont="1" applyBorder="1" applyAlignment="1">
      <alignment vertical="center"/>
      <protection/>
    </xf>
    <xf numFmtId="0" fontId="2" fillId="0" borderId="9" xfId="21" applyFont="1" applyBorder="1" applyAlignment="1">
      <alignment horizontal="right" vertical="center"/>
      <protection/>
    </xf>
    <xf numFmtId="0" fontId="2" fillId="0" borderId="12" xfId="21" applyFont="1" applyBorder="1" applyAlignment="1">
      <alignment horizontal="left" vertical="center"/>
      <protection/>
    </xf>
    <xf numFmtId="176" fontId="2" fillId="0" borderId="14" xfId="21" applyNumberFormat="1" applyFont="1" applyBorder="1" applyAlignment="1">
      <alignment vertical="center"/>
      <protection/>
    </xf>
    <xf numFmtId="177" fontId="2" fillId="0" borderId="14" xfId="21" applyNumberFormat="1" applyFont="1" applyBorder="1" applyAlignment="1">
      <alignment vertical="center"/>
      <protection/>
    </xf>
    <xf numFmtId="177" fontId="2" fillId="0" borderId="13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right" vertical="center"/>
      <protection/>
    </xf>
    <xf numFmtId="176" fontId="2" fillId="0" borderId="1" xfId="21" applyNumberFormat="1" applyFont="1" applyBorder="1" applyAlignment="1">
      <alignment vertical="center"/>
      <protection/>
    </xf>
    <xf numFmtId="177" fontId="2" fillId="0" borderId="1" xfId="21" applyNumberFormat="1" applyFont="1" applyBorder="1" applyAlignment="1">
      <alignment vertical="center"/>
      <protection/>
    </xf>
    <xf numFmtId="177" fontId="2" fillId="0" borderId="2" xfId="21" applyNumberFormat="1" applyFont="1" applyBorder="1" applyAlignment="1">
      <alignment vertical="center"/>
      <protection/>
    </xf>
    <xf numFmtId="0" fontId="2" fillId="0" borderId="10" xfId="21" applyFont="1" applyBorder="1" applyAlignment="1">
      <alignment horizontal="left" vertical="center"/>
      <protection/>
    </xf>
    <xf numFmtId="183" fontId="11" fillId="0" borderId="0" xfId="0" applyNumberFormat="1" applyFont="1" applyFill="1" applyAlignment="1">
      <alignment horizontal="right"/>
    </xf>
    <xf numFmtId="184" fontId="11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distributed"/>
    </xf>
    <xf numFmtId="189" fontId="2" fillId="0" borderId="13" xfId="0" applyNumberFormat="1" applyFont="1" applyFill="1" applyBorder="1" applyAlignment="1">
      <alignment horizontal="left" shrinkToFit="1"/>
    </xf>
    <xf numFmtId="183" fontId="2" fillId="0" borderId="4" xfId="0" applyNumberFormat="1" applyFont="1" applyFill="1" applyBorder="1" applyAlignment="1">
      <alignment horizontal="center"/>
    </xf>
    <xf numFmtId="184" fontId="2" fillId="0" borderId="4" xfId="0" applyNumberFormat="1" applyFont="1" applyFill="1" applyBorder="1" applyAlignment="1">
      <alignment horizontal="center"/>
    </xf>
    <xf numFmtId="183" fontId="2" fillId="0" borderId="15" xfId="0" applyNumberFormat="1" applyFont="1" applyFill="1" applyBorder="1" applyAlignment="1">
      <alignment horizontal="center"/>
    </xf>
    <xf numFmtId="184" fontId="2" fillId="0" borderId="3" xfId="0" applyNumberFormat="1" applyFont="1" applyFill="1" applyBorder="1" applyAlignment="1">
      <alignment horizontal="center"/>
    </xf>
    <xf numFmtId="18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distributed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distributed"/>
    </xf>
    <xf numFmtId="0" fontId="6" fillId="0" borderId="0" xfId="0" applyFont="1" applyAlignment="1">
      <alignment horizontal="right"/>
    </xf>
    <xf numFmtId="184" fontId="12" fillId="0" borderId="0" xfId="0" applyNumberFormat="1" applyFont="1" applyFill="1" applyAlignment="1">
      <alignment/>
    </xf>
    <xf numFmtId="0" fontId="9" fillId="0" borderId="0" xfId="21" applyFont="1" applyFill="1" applyAlignment="1">
      <alignment horizontal="right" vertical="center"/>
      <protection/>
    </xf>
    <xf numFmtId="0" fontId="9" fillId="0" borderId="0" xfId="21" applyFont="1" applyFill="1" applyAlignment="1">
      <alignment vertical="center"/>
      <protection/>
    </xf>
    <xf numFmtId="49" fontId="5" fillId="0" borderId="0" xfId="0" applyNumberFormat="1" applyFont="1" applyFill="1" applyBorder="1" applyAlignment="1">
      <alignment horizontal="distributed"/>
    </xf>
    <xf numFmtId="0" fontId="2" fillId="0" borderId="11" xfId="0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distributed" vertical="center"/>
      <protection/>
    </xf>
    <xf numFmtId="190" fontId="2" fillId="0" borderId="13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190" fontId="5" fillId="0" borderId="9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190" fontId="2" fillId="0" borderId="9" xfId="0" applyNumberFormat="1" applyFont="1" applyBorder="1" applyAlignment="1">
      <alignment horizontal="right"/>
    </xf>
    <xf numFmtId="190" fontId="2" fillId="0" borderId="2" xfId="0" applyNumberFormat="1" applyFont="1" applyBorder="1" applyAlignment="1">
      <alignment horizontal="right"/>
    </xf>
    <xf numFmtId="190" fontId="2" fillId="0" borderId="6" xfId="0" applyNumberFormat="1" applyFont="1" applyBorder="1" applyAlignment="1">
      <alignment horizontal="right"/>
    </xf>
    <xf numFmtId="190" fontId="2" fillId="0" borderId="9" xfId="0" applyNumberFormat="1" applyFont="1" applyFill="1" applyBorder="1" applyAlignment="1" quotePrefix="1">
      <alignment horizontal="right"/>
    </xf>
    <xf numFmtId="190" fontId="2" fillId="0" borderId="0" xfId="0" applyNumberFormat="1" applyFont="1" applyFill="1" applyBorder="1" applyAlignment="1" quotePrefix="1">
      <alignment horizontal="right"/>
    </xf>
    <xf numFmtId="190" fontId="2" fillId="0" borderId="0" xfId="0" applyNumberFormat="1" applyFont="1" applyFill="1" applyAlignment="1" quotePrefix="1">
      <alignment horizontal="right"/>
    </xf>
    <xf numFmtId="190" fontId="5" fillId="0" borderId="9" xfId="0" applyNumberFormat="1" applyFont="1" applyFill="1" applyBorder="1" applyAlignment="1" quotePrefix="1">
      <alignment horizontal="right"/>
    </xf>
    <xf numFmtId="190" fontId="5" fillId="0" borderId="0" xfId="0" applyNumberFormat="1" applyFont="1" applyFill="1" applyBorder="1" applyAlignment="1" quotePrefix="1">
      <alignment horizontal="right"/>
    </xf>
    <xf numFmtId="190" fontId="5" fillId="0" borderId="0" xfId="0" applyNumberFormat="1" applyFont="1" applyFill="1" applyAlignment="1" quotePrefix="1">
      <alignment horizontal="right"/>
    </xf>
    <xf numFmtId="190" fontId="5" fillId="0" borderId="0" xfId="0" applyNumberFormat="1" applyFont="1" applyFill="1" applyAlignment="1">
      <alignment horizontal="right"/>
    </xf>
    <xf numFmtId="190" fontId="2" fillId="0" borderId="0" xfId="0" applyNumberFormat="1" applyFont="1" applyFill="1" applyAlignment="1">
      <alignment horizontal="right"/>
    </xf>
    <xf numFmtId="190" fontId="2" fillId="0" borderId="9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190" fontId="2" fillId="0" borderId="2" xfId="0" applyNumberFormat="1" applyFont="1" applyFill="1" applyBorder="1" applyAlignment="1" quotePrefix="1">
      <alignment horizontal="right"/>
    </xf>
    <xf numFmtId="190" fontId="2" fillId="0" borderId="6" xfId="0" applyNumberFormat="1" applyFont="1" applyFill="1" applyBorder="1" applyAlignment="1" quotePrefix="1">
      <alignment horizontal="right"/>
    </xf>
    <xf numFmtId="3" fontId="2" fillId="0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21" applyFont="1" applyFill="1" applyBorder="1" applyAlignment="1">
      <alignment horizontal="distributed" vertical="center"/>
      <protection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3" fontId="2" fillId="0" borderId="7" xfId="0" applyNumberFormat="1" applyFont="1" applyFill="1" applyBorder="1" applyAlignment="1">
      <alignment horizontal="center"/>
    </xf>
    <xf numFmtId="176" fontId="2" fillId="0" borderId="0" xfId="21" applyNumberFormat="1" applyFill="1" applyBorder="1" applyAlignment="1">
      <alignment vertical="center"/>
      <protection/>
    </xf>
    <xf numFmtId="176" fontId="2" fillId="0" borderId="0" xfId="21" applyNumberFormat="1" applyFont="1" applyFill="1" applyBorder="1" applyAlignment="1">
      <alignment horizontal="right" vertical="center"/>
      <protection/>
    </xf>
    <xf numFmtId="0" fontId="2" fillId="0" borderId="12" xfId="21" applyFont="1" applyFill="1" applyBorder="1" applyAlignment="1">
      <alignment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left" vertical="center"/>
      <protection/>
    </xf>
    <xf numFmtId="0" fontId="3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2" fillId="0" borderId="7" xfId="21" applyFont="1" applyFill="1" applyBorder="1" applyAlignment="1">
      <alignment horizontal="distributed" vertical="center"/>
      <protection/>
    </xf>
    <xf numFmtId="0" fontId="2" fillId="0" borderId="3" xfId="21" applyFont="1" applyFill="1" applyBorder="1" applyAlignment="1">
      <alignment horizontal="distributed" vertical="center"/>
      <protection/>
    </xf>
    <xf numFmtId="0" fontId="3" fillId="0" borderId="3" xfId="21" applyFont="1" applyFill="1" applyBorder="1" applyAlignment="1">
      <alignment horizontal="distributed" vertical="center" wrapText="1"/>
      <protection/>
    </xf>
    <xf numFmtId="0" fontId="3" fillId="0" borderId="4" xfId="21" applyFont="1" applyFill="1" applyBorder="1" applyAlignment="1">
      <alignment horizontal="distributed" vertical="center" wrapText="1"/>
      <protection/>
    </xf>
    <xf numFmtId="0" fontId="14" fillId="0" borderId="6" xfId="21" applyFont="1" applyFill="1" applyBorder="1" applyAlignment="1">
      <alignment horizontal="left" vertical="center"/>
      <protection/>
    </xf>
    <xf numFmtId="0" fontId="15" fillId="0" borderId="6" xfId="21" applyFont="1" applyFill="1" applyBorder="1" applyAlignment="1">
      <alignment horizontal="left" vertical="center"/>
      <protection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11" xfId="21" applyFont="1" applyFill="1" applyBorder="1" applyAlignment="1">
      <alignment horizontal="distributed"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183" fontId="2" fillId="0" borderId="3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 horizontal="right"/>
    </xf>
    <xf numFmtId="0" fontId="4" fillId="0" borderId="0" xfId="21" applyFont="1" applyFill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0" fillId="0" borderId="14" xfId="21" applyFont="1" applyFill="1" applyBorder="1" applyAlignment="1">
      <alignment horizontal="distributed" vertical="center"/>
      <protection/>
    </xf>
    <xf numFmtId="0" fontId="0" fillId="0" borderId="13" xfId="21" applyFont="1" applyFill="1" applyBorder="1" applyAlignment="1">
      <alignment horizontal="distributed" vertical="center"/>
      <protection/>
    </xf>
    <xf numFmtId="0" fontId="2" fillId="0" borderId="3" xfId="21" applyFont="1" applyFill="1" applyBorder="1" applyAlignment="1">
      <alignment horizontal="distributed" vertical="center" wrapText="1"/>
      <protection/>
    </xf>
    <xf numFmtId="0" fontId="2" fillId="0" borderId="4" xfId="21" applyFont="1" applyFill="1" applyBorder="1" applyAlignment="1">
      <alignment horizontal="distributed" vertical="center"/>
      <protection/>
    </xf>
    <xf numFmtId="0" fontId="9" fillId="0" borderId="6" xfId="21" applyFont="1" applyFill="1" applyBorder="1" applyAlignment="1">
      <alignment horizontal="right" vertical="center"/>
      <protection/>
    </xf>
    <xf numFmtId="0" fontId="13" fillId="0" borderId="6" xfId="0" applyFont="1" applyFill="1" applyBorder="1" applyAlignment="1">
      <alignment horizontal="right" vertical="center"/>
    </xf>
    <xf numFmtId="0" fontId="0" fillId="0" borderId="8" xfId="21" applyFont="1" applyFill="1" applyBorder="1" applyAlignment="1">
      <alignment horizontal="distributed" vertical="center"/>
      <protection/>
    </xf>
    <xf numFmtId="0" fontId="0" fillId="0" borderId="9" xfId="21" applyFont="1" applyFill="1" applyBorder="1" applyAlignment="1">
      <alignment horizontal="distributed" vertical="center"/>
      <protection/>
    </xf>
    <xf numFmtId="0" fontId="3" fillId="0" borderId="7" xfId="21" applyFont="1" applyFill="1" applyBorder="1" applyAlignment="1">
      <alignment horizontal="distributed" vertical="center" wrapText="1"/>
      <protection/>
    </xf>
    <xf numFmtId="0" fontId="3" fillId="0" borderId="3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"/>
  <sheetViews>
    <sheetView tabSelected="1" workbookViewId="0" topLeftCell="A1">
      <selection activeCell="A1" sqref="A1"/>
    </sheetView>
  </sheetViews>
  <sheetFormatPr defaultColWidth="8.00390625" defaultRowHeight="13.5"/>
  <cols>
    <col min="1" max="1" width="8.00390625" style="1" customWidth="1"/>
    <col min="2" max="2" width="10.00390625" style="1" customWidth="1"/>
    <col min="3" max="3" width="7.50390625" style="1" customWidth="1"/>
    <col min="4" max="6" width="17.375" style="1" customWidth="1"/>
    <col min="7" max="7" width="16.875" style="1" customWidth="1"/>
    <col min="8" max="16384" width="8.00390625" style="1" customWidth="1"/>
  </cols>
  <sheetData>
    <row r="1" spans="2:7" s="2" customFormat="1" ht="21" customHeight="1">
      <c r="B1" s="148" t="s">
        <v>31</v>
      </c>
      <c r="C1" s="148"/>
      <c r="D1" s="148"/>
      <c r="E1" s="148"/>
      <c r="F1" s="148"/>
      <c r="G1" s="148"/>
    </row>
    <row r="2" s="8" customFormat="1" ht="14.25" customHeight="1">
      <c r="G2" s="9" t="s">
        <v>33</v>
      </c>
    </row>
    <row r="3" spans="1:7" ht="18" customHeight="1">
      <c r="A3" s="144" t="s">
        <v>1</v>
      </c>
      <c r="B3" s="144"/>
      <c r="C3" s="145"/>
      <c r="D3" s="149" t="s">
        <v>2</v>
      </c>
      <c r="E3" s="149"/>
      <c r="F3" s="149" t="s">
        <v>4</v>
      </c>
      <c r="G3" s="150"/>
    </row>
    <row r="4" spans="1:7" ht="18" customHeight="1">
      <c r="A4" s="146"/>
      <c r="B4" s="146"/>
      <c r="C4" s="147"/>
      <c r="D4" s="6" t="s">
        <v>0</v>
      </c>
      <c r="E4" s="6" t="s">
        <v>3</v>
      </c>
      <c r="F4" s="6" t="s">
        <v>0</v>
      </c>
      <c r="G4" s="7" t="s">
        <v>3</v>
      </c>
    </row>
    <row r="5" spans="1:8" ht="18" customHeight="1">
      <c r="A5" s="141" t="s">
        <v>75</v>
      </c>
      <c r="B5" s="63" t="s">
        <v>78</v>
      </c>
      <c r="C5" s="64" t="s">
        <v>73</v>
      </c>
      <c r="D5" s="65">
        <v>5159</v>
      </c>
      <c r="E5" s="66">
        <v>100</v>
      </c>
      <c r="F5" s="65">
        <v>42953</v>
      </c>
      <c r="G5" s="67">
        <v>100</v>
      </c>
      <c r="H5" s="10"/>
    </row>
    <row r="6" spans="1:8" ht="18" customHeight="1">
      <c r="A6" s="141"/>
      <c r="B6" s="68">
        <v>16</v>
      </c>
      <c r="C6" s="11"/>
      <c r="D6" s="65">
        <v>4668</v>
      </c>
      <c r="E6" s="66">
        <f>D6/D5*100</f>
        <v>90.48265167668153</v>
      </c>
      <c r="F6" s="65">
        <v>36764</v>
      </c>
      <c r="G6" s="67">
        <f>F6/F5*100</f>
        <v>85.59122762088795</v>
      </c>
      <c r="H6" s="10"/>
    </row>
    <row r="7" spans="1:8" ht="18" customHeight="1">
      <c r="A7" s="142" t="s">
        <v>76</v>
      </c>
      <c r="B7" s="63" t="s">
        <v>78</v>
      </c>
      <c r="C7" s="69" t="s">
        <v>73</v>
      </c>
      <c r="D7" s="70">
        <v>577</v>
      </c>
      <c r="E7" s="71">
        <v>100</v>
      </c>
      <c r="F7" s="70">
        <v>4558</v>
      </c>
      <c r="G7" s="72">
        <v>100</v>
      </c>
      <c r="H7" s="10"/>
    </row>
    <row r="8" spans="1:8" ht="18" customHeight="1">
      <c r="A8" s="143"/>
      <c r="B8" s="73">
        <v>16</v>
      </c>
      <c r="C8" s="12"/>
      <c r="D8" s="74">
        <v>501</v>
      </c>
      <c r="E8" s="75">
        <f>D8/D7*100</f>
        <v>86.82842287694974</v>
      </c>
      <c r="F8" s="74">
        <v>4066</v>
      </c>
      <c r="G8" s="76">
        <f>F8/F7*100</f>
        <v>89.20579201404124</v>
      </c>
      <c r="H8" s="10"/>
    </row>
    <row r="9" spans="1:8" ht="18" customHeight="1">
      <c r="A9" s="137" t="s">
        <v>77</v>
      </c>
      <c r="B9" s="68" t="s">
        <v>78</v>
      </c>
      <c r="C9" s="77" t="s">
        <v>73</v>
      </c>
      <c r="D9" s="65">
        <f>D5+D7</f>
        <v>5736</v>
      </c>
      <c r="E9" s="66">
        <v>100</v>
      </c>
      <c r="F9" s="65">
        <f>F5+F7</f>
        <v>47511</v>
      </c>
      <c r="G9" s="67">
        <v>100</v>
      </c>
      <c r="H9" s="10"/>
    </row>
    <row r="10" spans="1:7" ht="18" customHeight="1">
      <c r="A10" s="138"/>
      <c r="B10" s="13">
        <v>16</v>
      </c>
      <c r="C10" s="14"/>
      <c r="D10" s="3">
        <f>D6+D8</f>
        <v>5169</v>
      </c>
      <c r="E10" s="4">
        <f>D10/D9*100</f>
        <v>90.11506276150628</v>
      </c>
      <c r="F10" s="3">
        <f>F6+F8</f>
        <v>40830</v>
      </c>
      <c r="G10" s="5">
        <f>F10/F9*100</f>
        <v>85.93799330681315</v>
      </c>
    </row>
    <row r="11" spans="1:4" s="8" customFormat="1" ht="19.5" customHeight="1">
      <c r="A11" s="139" t="s">
        <v>32</v>
      </c>
      <c r="B11" s="139"/>
      <c r="C11" s="139"/>
      <c r="D11" s="139"/>
    </row>
    <row r="12" spans="1:5" ht="17.25" customHeight="1">
      <c r="A12" s="140" t="s">
        <v>132</v>
      </c>
      <c r="B12" s="140"/>
      <c r="C12" s="140"/>
      <c r="D12" s="140"/>
      <c r="E12" s="15"/>
    </row>
    <row r="13" spans="1:5" ht="17.25" customHeight="1">
      <c r="A13" s="140" t="s">
        <v>133</v>
      </c>
      <c r="B13" s="140"/>
      <c r="C13" s="140"/>
      <c r="D13" s="140"/>
      <c r="E13" s="140"/>
    </row>
  </sheetData>
  <mergeCells count="10">
    <mergeCell ref="A5:A6"/>
    <mergeCell ref="A7:A8"/>
    <mergeCell ref="A3:C4"/>
    <mergeCell ref="B1:G1"/>
    <mergeCell ref="D3:E3"/>
    <mergeCell ref="F3:G3"/>
    <mergeCell ref="A9:A10"/>
    <mergeCell ref="A11:D11"/>
    <mergeCell ref="A12:D12"/>
    <mergeCell ref="A13:E13"/>
  </mergeCells>
  <printOptions/>
  <pageMargins left="0.75" right="0.75" top="0.78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H1"/>
    </sheetView>
  </sheetViews>
  <sheetFormatPr defaultColWidth="8.00390625" defaultRowHeight="13.5"/>
  <cols>
    <col min="1" max="1" width="2.625" style="18" customWidth="1"/>
    <col min="2" max="2" width="19.625" style="18" customWidth="1"/>
    <col min="3" max="3" width="10.00390625" style="18" customWidth="1"/>
    <col min="4" max="4" width="10.50390625" style="18" customWidth="1"/>
    <col min="5" max="5" width="9.75390625" style="18" customWidth="1"/>
    <col min="6" max="6" width="10.625" style="18" customWidth="1"/>
    <col min="7" max="7" width="10.50390625" style="18" customWidth="1"/>
    <col min="8" max="8" width="11.25390625" style="18" customWidth="1"/>
    <col min="9" max="12" width="6.375" style="18" customWidth="1"/>
    <col min="13" max="16384" width="8.00390625" style="18" customWidth="1"/>
  </cols>
  <sheetData>
    <row r="1" spans="1:12" s="17" customFormat="1" ht="21" customHeight="1">
      <c r="A1" s="151" t="s">
        <v>135</v>
      </c>
      <c r="B1" s="151"/>
      <c r="C1" s="151"/>
      <c r="D1" s="151"/>
      <c r="E1" s="151"/>
      <c r="F1" s="151"/>
      <c r="G1" s="151"/>
      <c r="H1" s="151"/>
      <c r="I1" s="16"/>
      <c r="J1" s="16"/>
      <c r="K1" s="16"/>
      <c r="L1" s="16"/>
    </row>
    <row r="2" spans="1:12" s="17" customFormat="1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 customHeight="1">
      <c r="A3" s="156" t="s">
        <v>124</v>
      </c>
      <c r="B3" s="156"/>
      <c r="G3" s="19"/>
      <c r="H3" s="101" t="s">
        <v>71</v>
      </c>
      <c r="L3" s="20"/>
    </row>
    <row r="4" spans="1:8" ht="24" customHeight="1">
      <c r="A4" s="152" t="s">
        <v>35</v>
      </c>
      <c r="B4" s="153"/>
      <c r="C4" s="153" t="s">
        <v>36</v>
      </c>
      <c r="D4" s="153"/>
      <c r="E4" s="153" t="s">
        <v>37</v>
      </c>
      <c r="F4" s="153"/>
      <c r="G4" s="154" t="s">
        <v>38</v>
      </c>
      <c r="H4" s="155"/>
    </row>
    <row r="5" spans="1:8" ht="18" customHeight="1">
      <c r="A5" s="152"/>
      <c r="B5" s="153"/>
      <c r="C5" s="23" t="s">
        <v>40</v>
      </c>
      <c r="D5" s="23" t="s">
        <v>41</v>
      </c>
      <c r="E5" s="23" t="s">
        <v>39</v>
      </c>
      <c r="F5" s="23" t="s">
        <v>41</v>
      </c>
      <c r="G5" s="23" t="s">
        <v>39</v>
      </c>
      <c r="H5" s="24" t="s">
        <v>41</v>
      </c>
    </row>
    <row r="6" spans="1:8" ht="15" customHeight="1">
      <c r="A6" s="158" t="s">
        <v>42</v>
      </c>
      <c r="B6" s="159"/>
      <c r="C6" s="25">
        <f>SUM(E6+G6)</f>
        <v>5159</v>
      </c>
      <c r="D6" s="25">
        <f>SUM(F6+H6)</f>
        <v>42953</v>
      </c>
      <c r="E6" s="25">
        <f>SUM(E7:E8,E12)</f>
        <v>5006</v>
      </c>
      <c r="F6" s="25">
        <f>SUM(F7:F8,F12)</f>
        <v>40005</v>
      </c>
      <c r="G6" s="25">
        <v>153</v>
      </c>
      <c r="H6" s="26">
        <f>SUM(H7:H8,H12)</f>
        <v>2948</v>
      </c>
    </row>
    <row r="7" spans="1:8" ht="15" customHeight="1">
      <c r="A7" s="160" t="s">
        <v>43</v>
      </c>
      <c r="B7" s="127"/>
      <c r="C7" s="25">
        <f aca="true" t="shared" si="0" ref="C7:C18">SUM(E7+G7)</f>
        <v>19</v>
      </c>
      <c r="D7" s="25">
        <v>159</v>
      </c>
      <c r="E7" s="28">
        <v>18</v>
      </c>
      <c r="F7" s="28">
        <v>159</v>
      </c>
      <c r="G7" s="28">
        <v>1</v>
      </c>
      <c r="H7" s="29" t="s">
        <v>44</v>
      </c>
    </row>
    <row r="8" spans="1:8" ht="15" customHeight="1">
      <c r="A8" s="160" t="s">
        <v>45</v>
      </c>
      <c r="B8" s="127"/>
      <c r="C8" s="25">
        <v>1719</v>
      </c>
      <c r="D8" s="25">
        <v>17933</v>
      </c>
      <c r="E8" s="25">
        <f>SUM(E9:E11)</f>
        <v>1719</v>
      </c>
      <c r="F8" s="25">
        <f>SUM(F9:F11)</f>
        <v>17933</v>
      </c>
      <c r="G8" s="30" t="s">
        <v>79</v>
      </c>
      <c r="H8" s="31" t="s">
        <v>79</v>
      </c>
    </row>
    <row r="9" spans="1:8" ht="15" customHeight="1">
      <c r="A9" s="32" t="s">
        <v>46</v>
      </c>
      <c r="B9" s="27" t="s">
        <v>47</v>
      </c>
      <c r="C9" s="25">
        <f aca="true" t="shared" si="1" ref="C9:D11">SUM(E9)</f>
        <v>25</v>
      </c>
      <c r="D9" s="25">
        <f t="shared" si="1"/>
        <v>298</v>
      </c>
      <c r="E9" s="25">
        <v>25</v>
      </c>
      <c r="F9" s="25">
        <v>298</v>
      </c>
      <c r="G9" s="28" t="s">
        <v>44</v>
      </c>
      <c r="H9" s="29" t="s">
        <v>44</v>
      </c>
    </row>
    <row r="10" spans="1:8" ht="15" customHeight="1">
      <c r="A10" s="32" t="s">
        <v>48</v>
      </c>
      <c r="B10" s="27" t="s">
        <v>49</v>
      </c>
      <c r="C10" s="25">
        <f t="shared" si="1"/>
        <v>671</v>
      </c>
      <c r="D10" s="25">
        <f t="shared" si="1"/>
        <v>3570</v>
      </c>
      <c r="E10" s="25">
        <v>671</v>
      </c>
      <c r="F10" s="25">
        <v>3570</v>
      </c>
      <c r="G10" s="28" t="s">
        <v>50</v>
      </c>
      <c r="H10" s="29" t="s">
        <v>50</v>
      </c>
    </row>
    <row r="11" spans="1:8" ht="15" customHeight="1">
      <c r="A11" s="32" t="s">
        <v>51</v>
      </c>
      <c r="B11" s="27" t="s">
        <v>52</v>
      </c>
      <c r="C11" s="25">
        <f t="shared" si="1"/>
        <v>1023</v>
      </c>
      <c r="D11" s="25">
        <f t="shared" si="1"/>
        <v>14065</v>
      </c>
      <c r="E11" s="25">
        <v>1023</v>
      </c>
      <c r="F11" s="25">
        <v>14065</v>
      </c>
      <c r="G11" s="28" t="s">
        <v>50</v>
      </c>
      <c r="H11" s="29" t="s">
        <v>50</v>
      </c>
    </row>
    <row r="12" spans="1:8" ht="15" customHeight="1">
      <c r="A12" s="160" t="s">
        <v>53</v>
      </c>
      <c r="B12" s="127"/>
      <c r="C12" s="25">
        <f t="shared" si="0"/>
        <v>3421</v>
      </c>
      <c r="D12" s="25">
        <f aca="true" t="shared" si="2" ref="D12:D18">SUM(F12+H12)</f>
        <v>24861</v>
      </c>
      <c r="E12" s="25">
        <f>SUM(E13:E19)</f>
        <v>3269</v>
      </c>
      <c r="F12" s="25">
        <f>SUM(F13:F18)</f>
        <v>21913</v>
      </c>
      <c r="G12" s="25">
        <f>SUM(G13:G19)</f>
        <v>152</v>
      </c>
      <c r="H12" s="26">
        <f>SUM(H13:H19)</f>
        <v>2948</v>
      </c>
    </row>
    <row r="13" spans="1:8" ht="15" customHeight="1">
      <c r="A13" s="32" t="s">
        <v>54</v>
      </c>
      <c r="B13" s="33" t="s">
        <v>55</v>
      </c>
      <c r="C13" s="25">
        <f t="shared" si="0"/>
        <v>3</v>
      </c>
      <c r="D13" s="25">
        <f t="shared" si="2"/>
        <v>134</v>
      </c>
      <c r="E13" s="28">
        <v>1</v>
      </c>
      <c r="F13" s="28">
        <v>72</v>
      </c>
      <c r="G13" s="25">
        <v>2</v>
      </c>
      <c r="H13" s="26">
        <v>62</v>
      </c>
    </row>
    <row r="14" spans="1:8" ht="15" customHeight="1">
      <c r="A14" s="32" t="s">
        <v>56</v>
      </c>
      <c r="B14" s="27" t="s">
        <v>57</v>
      </c>
      <c r="C14" s="25">
        <f t="shared" si="0"/>
        <v>154</v>
      </c>
      <c r="D14" s="25">
        <f t="shared" si="2"/>
        <v>3149</v>
      </c>
      <c r="E14" s="25">
        <v>136</v>
      </c>
      <c r="F14" s="25">
        <v>2877</v>
      </c>
      <c r="G14" s="25">
        <v>18</v>
      </c>
      <c r="H14" s="26">
        <v>272</v>
      </c>
    </row>
    <row r="15" spans="1:8" ht="15" customHeight="1">
      <c r="A15" s="32" t="s">
        <v>58</v>
      </c>
      <c r="B15" s="27" t="s">
        <v>59</v>
      </c>
      <c r="C15" s="25">
        <f t="shared" si="0"/>
        <v>1847</v>
      </c>
      <c r="D15" s="25">
        <f t="shared" si="2"/>
        <v>10515</v>
      </c>
      <c r="E15" s="25">
        <v>1846</v>
      </c>
      <c r="F15" s="25">
        <v>10478</v>
      </c>
      <c r="G15" s="25">
        <v>1</v>
      </c>
      <c r="H15" s="26">
        <v>37</v>
      </c>
    </row>
    <row r="16" spans="1:8" ht="15" customHeight="1">
      <c r="A16" s="32" t="s">
        <v>60</v>
      </c>
      <c r="B16" s="27" t="s">
        <v>61</v>
      </c>
      <c r="C16" s="25">
        <f>SUM(E16)</f>
        <v>48</v>
      </c>
      <c r="D16" s="25">
        <f>SUM(F16)</f>
        <v>703</v>
      </c>
      <c r="E16" s="25">
        <v>48</v>
      </c>
      <c r="F16" s="25">
        <v>703</v>
      </c>
      <c r="G16" s="28" t="s">
        <v>62</v>
      </c>
      <c r="H16" s="29" t="s">
        <v>62</v>
      </c>
    </row>
    <row r="17" spans="1:8" ht="15" customHeight="1">
      <c r="A17" s="32" t="s">
        <v>63</v>
      </c>
      <c r="B17" s="27" t="s">
        <v>64</v>
      </c>
      <c r="C17" s="25">
        <f t="shared" si="0"/>
        <v>121</v>
      </c>
      <c r="D17" s="25">
        <f t="shared" si="2"/>
        <v>225</v>
      </c>
      <c r="E17" s="25">
        <v>120</v>
      </c>
      <c r="F17" s="25">
        <v>222</v>
      </c>
      <c r="G17" s="28">
        <v>1</v>
      </c>
      <c r="H17" s="29">
        <v>3</v>
      </c>
    </row>
    <row r="18" spans="1:8" ht="15" customHeight="1">
      <c r="A18" s="32" t="s">
        <v>65</v>
      </c>
      <c r="B18" s="27" t="s">
        <v>66</v>
      </c>
      <c r="C18" s="25">
        <f t="shared" si="0"/>
        <v>1206</v>
      </c>
      <c r="D18" s="25">
        <f t="shared" si="2"/>
        <v>9061</v>
      </c>
      <c r="E18" s="25">
        <v>1118</v>
      </c>
      <c r="F18" s="25">
        <v>7561</v>
      </c>
      <c r="G18" s="25">
        <v>88</v>
      </c>
      <c r="H18" s="26">
        <v>1500</v>
      </c>
    </row>
    <row r="19" spans="1:8" ht="15" customHeight="1">
      <c r="A19" s="34" t="s">
        <v>67</v>
      </c>
      <c r="B19" s="35" t="s">
        <v>68</v>
      </c>
      <c r="C19" s="36">
        <v>42</v>
      </c>
      <c r="D19" s="36">
        <f>SUM(H19)</f>
        <v>1074</v>
      </c>
      <c r="E19" s="37" t="s">
        <v>69</v>
      </c>
      <c r="F19" s="37" t="s">
        <v>69</v>
      </c>
      <c r="G19" s="36">
        <v>42</v>
      </c>
      <c r="H19" s="38">
        <v>1074</v>
      </c>
    </row>
    <row r="20" spans="1:8" ht="9.75" customHeight="1">
      <c r="A20" s="136"/>
      <c r="B20" s="105"/>
      <c r="C20" s="134"/>
      <c r="D20" s="134"/>
      <c r="E20" s="135"/>
      <c r="F20" s="135"/>
      <c r="G20" s="134"/>
      <c r="H20" s="134"/>
    </row>
    <row r="21" spans="1:8" ht="13.5" customHeight="1">
      <c r="A21" s="157" t="s">
        <v>125</v>
      </c>
      <c r="B21" s="157"/>
      <c r="G21" s="19"/>
      <c r="H21" s="101" t="s">
        <v>71</v>
      </c>
    </row>
    <row r="22" spans="1:8" ht="24" customHeight="1">
      <c r="A22" s="152" t="s">
        <v>35</v>
      </c>
      <c r="B22" s="153"/>
      <c r="C22" s="153" t="s">
        <v>36</v>
      </c>
      <c r="D22" s="153"/>
      <c r="E22" s="153" t="s">
        <v>37</v>
      </c>
      <c r="F22" s="153"/>
      <c r="G22" s="154" t="s">
        <v>38</v>
      </c>
      <c r="H22" s="155"/>
    </row>
    <row r="23" spans="1:8" ht="18" customHeight="1">
      <c r="A23" s="152"/>
      <c r="B23" s="153"/>
      <c r="C23" s="23" t="s">
        <v>40</v>
      </c>
      <c r="D23" s="23" t="s">
        <v>41</v>
      </c>
      <c r="E23" s="23" t="s">
        <v>39</v>
      </c>
      <c r="F23" s="23" t="s">
        <v>41</v>
      </c>
      <c r="G23" s="23" t="s">
        <v>39</v>
      </c>
      <c r="H23" s="24" t="s">
        <v>41</v>
      </c>
    </row>
    <row r="24" spans="1:8" ht="15" customHeight="1">
      <c r="A24" s="158" t="s">
        <v>42</v>
      </c>
      <c r="B24" s="159"/>
      <c r="C24" s="25">
        <v>577</v>
      </c>
      <c r="D24" s="25">
        <f>SUM(F24+H24)</f>
        <v>4558</v>
      </c>
      <c r="E24" s="25">
        <v>528</v>
      </c>
      <c r="F24" s="25">
        <f>F25+F26+F30</f>
        <v>4065</v>
      </c>
      <c r="G24" s="25">
        <v>49</v>
      </c>
      <c r="H24" s="26">
        <f>SUM(H25:H26,H30)</f>
        <v>493</v>
      </c>
    </row>
    <row r="25" spans="1:8" ht="15" customHeight="1">
      <c r="A25" s="160" t="s">
        <v>43</v>
      </c>
      <c r="B25" s="127"/>
      <c r="C25" s="25">
        <v>8</v>
      </c>
      <c r="D25" s="25">
        <f>F25+H25</f>
        <v>32</v>
      </c>
      <c r="E25" s="28">
        <v>6</v>
      </c>
      <c r="F25" s="28">
        <v>31</v>
      </c>
      <c r="G25" s="28">
        <v>2</v>
      </c>
      <c r="H25" s="29">
        <v>1</v>
      </c>
    </row>
    <row r="26" spans="1:8" ht="15" customHeight="1">
      <c r="A26" s="160" t="s">
        <v>45</v>
      </c>
      <c r="B26" s="127"/>
      <c r="C26" s="25">
        <f>SUM(C27:C29)</f>
        <v>210</v>
      </c>
      <c r="D26" s="25">
        <f>SUM(D27:D29)</f>
        <v>2516</v>
      </c>
      <c r="E26" s="25">
        <f>SUM(E27:E29)</f>
        <v>210</v>
      </c>
      <c r="F26" s="25">
        <f>SUM(F27:F29)</f>
        <v>2516</v>
      </c>
      <c r="G26" s="30" t="s">
        <v>79</v>
      </c>
      <c r="H26" s="31" t="s">
        <v>79</v>
      </c>
    </row>
    <row r="27" spans="1:8" ht="15" customHeight="1">
      <c r="A27" s="32" t="s">
        <v>46</v>
      </c>
      <c r="B27" s="27" t="s">
        <v>47</v>
      </c>
      <c r="C27" s="25">
        <v>3</v>
      </c>
      <c r="D27" s="25">
        <v>111</v>
      </c>
      <c r="E27" s="25">
        <v>3</v>
      </c>
      <c r="F27" s="25">
        <v>111</v>
      </c>
      <c r="G27" s="28" t="s">
        <v>44</v>
      </c>
      <c r="H27" s="29" t="s">
        <v>44</v>
      </c>
    </row>
    <row r="28" spans="1:8" ht="15" customHeight="1">
      <c r="A28" s="32" t="s">
        <v>48</v>
      </c>
      <c r="B28" s="27" t="s">
        <v>49</v>
      </c>
      <c r="C28" s="25">
        <v>91</v>
      </c>
      <c r="D28" s="25">
        <v>355</v>
      </c>
      <c r="E28" s="25">
        <v>91</v>
      </c>
      <c r="F28" s="25">
        <v>355</v>
      </c>
      <c r="G28" s="28" t="s">
        <v>50</v>
      </c>
      <c r="H28" s="29" t="s">
        <v>50</v>
      </c>
    </row>
    <row r="29" spans="1:8" ht="15" customHeight="1">
      <c r="A29" s="32" t="s">
        <v>51</v>
      </c>
      <c r="B29" s="27" t="s">
        <v>52</v>
      </c>
      <c r="C29" s="25">
        <v>116</v>
      </c>
      <c r="D29" s="25">
        <v>2050</v>
      </c>
      <c r="E29" s="25">
        <v>116</v>
      </c>
      <c r="F29" s="25">
        <v>2050</v>
      </c>
      <c r="G29" s="28" t="s">
        <v>50</v>
      </c>
      <c r="H29" s="29" t="s">
        <v>50</v>
      </c>
    </row>
    <row r="30" spans="1:8" ht="15" customHeight="1">
      <c r="A30" s="160" t="s">
        <v>53</v>
      </c>
      <c r="B30" s="127"/>
      <c r="C30" s="25">
        <f>SUM(E30+G30)</f>
        <v>359</v>
      </c>
      <c r="D30" s="25">
        <f>F30+H30</f>
        <v>2010</v>
      </c>
      <c r="E30" s="25">
        <f>SUM(E31:E37)</f>
        <v>312</v>
      </c>
      <c r="F30" s="25">
        <f>SUM(F31:F37)</f>
        <v>1518</v>
      </c>
      <c r="G30" s="25">
        <f>SUM(G31:G37)</f>
        <v>47</v>
      </c>
      <c r="H30" s="26">
        <f>SUM(H31:H37)</f>
        <v>492</v>
      </c>
    </row>
    <row r="31" spans="1:8" ht="15" customHeight="1">
      <c r="A31" s="32" t="s">
        <v>54</v>
      </c>
      <c r="B31" s="33" t="s">
        <v>55</v>
      </c>
      <c r="C31" s="28">
        <v>2</v>
      </c>
      <c r="D31" s="25">
        <v>8</v>
      </c>
      <c r="E31" s="28" t="s">
        <v>50</v>
      </c>
      <c r="F31" s="28" t="s">
        <v>50</v>
      </c>
      <c r="G31" s="25">
        <v>2</v>
      </c>
      <c r="H31" s="26">
        <v>8</v>
      </c>
    </row>
    <row r="32" spans="1:8" ht="15" customHeight="1">
      <c r="A32" s="32" t="s">
        <v>56</v>
      </c>
      <c r="B32" s="27" t="s">
        <v>57</v>
      </c>
      <c r="C32" s="25">
        <v>25</v>
      </c>
      <c r="D32" s="25">
        <f>F32+H32</f>
        <v>201</v>
      </c>
      <c r="E32" s="25">
        <v>21</v>
      </c>
      <c r="F32" s="28">
        <v>157</v>
      </c>
      <c r="G32" s="25">
        <v>4</v>
      </c>
      <c r="H32" s="26">
        <v>44</v>
      </c>
    </row>
    <row r="33" spans="1:8" ht="15" customHeight="1">
      <c r="A33" s="32" t="s">
        <v>58</v>
      </c>
      <c r="B33" s="27" t="s">
        <v>59</v>
      </c>
      <c r="C33" s="25">
        <v>180</v>
      </c>
      <c r="D33" s="25">
        <f>F33+H33</f>
        <v>719</v>
      </c>
      <c r="E33" s="25">
        <v>179</v>
      </c>
      <c r="F33" s="25">
        <v>708</v>
      </c>
      <c r="G33" s="25">
        <v>1</v>
      </c>
      <c r="H33" s="26">
        <v>11</v>
      </c>
    </row>
    <row r="34" spans="1:8" ht="15" customHeight="1">
      <c r="A34" s="32" t="s">
        <v>60</v>
      </c>
      <c r="B34" s="27" t="s">
        <v>61</v>
      </c>
      <c r="C34" s="25">
        <v>2</v>
      </c>
      <c r="D34" s="25">
        <v>28</v>
      </c>
      <c r="E34" s="28">
        <v>2</v>
      </c>
      <c r="F34" s="25">
        <v>28</v>
      </c>
      <c r="G34" s="28" t="s">
        <v>62</v>
      </c>
      <c r="H34" s="29" t="s">
        <v>62</v>
      </c>
    </row>
    <row r="35" spans="1:8" ht="15" customHeight="1">
      <c r="A35" s="32" t="s">
        <v>63</v>
      </c>
      <c r="B35" s="27" t="s">
        <v>64</v>
      </c>
      <c r="C35" s="29" t="s">
        <v>50</v>
      </c>
      <c r="D35" s="29" t="s">
        <v>62</v>
      </c>
      <c r="E35" s="29" t="s">
        <v>62</v>
      </c>
      <c r="F35" s="28" t="s">
        <v>50</v>
      </c>
      <c r="G35" s="28" t="s">
        <v>62</v>
      </c>
      <c r="H35" s="29" t="s">
        <v>62</v>
      </c>
    </row>
    <row r="36" spans="1:8" ht="15" customHeight="1">
      <c r="A36" s="32" t="s">
        <v>65</v>
      </c>
      <c r="B36" s="27" t="s">
        <v>66</v>
      </c>
      <c r="C36" s="25">
        <v>141</v>
      </c>
      <c r="D36" s="25">
        <f>F36+H36</f>
        <v>909</v>
      </c>
      <c r="E36" s="25">
        <v>110</v>
      </c>
      <c r="F36" s="25">
        <v>625</v>
      </c>
      <c r="G36" s="25">
        <v>31</v>
      </c>
      <c r="H36" s="26">
        <v>284</v>
      </c>
    </row>
    <row r="37" spans="1:8" ht="15" customHeight="1">
      <c r="A37" s="34" t="s">
        <v>67</v>
      </c>
      <c r="B37" s="35" t="s">
        <v>68</v>
      </c>
      <c r="C37" s="36">
        <v>9</v>
      </c>
      <c r="D37" s="38">
        <v>145</v>
      </c>
      <c r="E37" s="37" t="s">
        <v>69</v>
      </c>
      <c r="F37" s="37" t="s">
        <v>69</v>
      </c>
      <c r="G37" s="36">
        <v>9</v>
      </c>
      <c r="H37" s="38">
        <v>145</v>
      </c>
    </row>
    <row r="38" ht="18" customHeight="1">
      <c r="A38" s="102" t="s">
        <v>72</v>
      </c>
    </row>
  </sheetData>
  <mergeCells count="19">
    <mergeCell ref="A24:B24"/>
    <mergeCell ref="A25:B25"/>
    <mergeCell ref="A26:B26"/>
    <mergeCell ref="A30:B30"/>
    <mergeCell ref="A22:B23"/>
    <mergeCell ref="C22:D22"/>
    <mergeCell ref="E22:F22"/>
    <mergeCell ref="G22:H22"/>
    <mergeCell ref="A21:B21"/>
    <mergeCell ref="A6:B6"/>
    <mergeCell ref="A7:B7"/>
    <mergeCell ref="A8:B8"/>
    <mergeCell ref="A12:B12"/>
    <mergeCell ref="A1:H1"/>
    <mergeCell ref="A4:B5"/>
    <mergeCell ref="C4:D4"/>
    <mergeCell ref="E4:F4"/>
    <mergeCell ref="G4:H4"/>
    <mergeCell ref="A3:B3"/>
  </mergeCells>
  <printOptions/>
  <pageMargins left="0.75" right="0.75" top="0.79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5.125" style="0" customWidth="1"/>
    <col min="3" max="15" width="10.625" style="0" customWidth="1"/>
  </cols>
  <sheetData>
    <row r="1" spans="1:15" ht="14.25">
      <c r="A1" s="100"/>
      <c r="B1" s="100"/>
      <c r="C1" s="100"/>
      <c r="D1" s="100"/>
      <c r="E1" s="165" t="s">
        <v>134</v>
      </c>
      <c r="F1" s="165"/>
      <c r="G1" s="165"/>
      <c r="H1" s="165"/>
      <c r="I1" s="100" t="s">
        <v>123</v>
      </c>
      <c r="J1" s="100"/>
      <c r="K1" s="100"/>
      <c r="L1" s="100"/>
      <c r="M1" s="100"/>
      <c r="N1" s="100"/>
      <c r="O1" s="100"/>
    </row>
    <row r="2" spans="1:15" ht="14.25" customHeight="1">
      <c r="A2" s="130" t="s">
        <v>128</v>
      </c>
      <c r="B2" s="130"/>
      <c r="C2" s="78"/>
      <c r="D2" s="79"/>
      <c r="E2" s="78"/>
      <c r="F2" s="79"/>
      <c r="G2" s="78"/>
      <c r="H2" s="79"/>
      <c r="I2" s="78"/>
      <c r="J2" s="79"/>
      <c r="K2" s="78"/>
      <c r="L2" s="79"/>
      <c r="M2" s="79"/>
      <c r="N2" s="79"/>
      <c r="O2" s="79" t="s">
        <v>82</v>
      </c>
    </row>
    <row r="3" spans="1:15" ht="13.5">
      <c r="A3" s="131"/>
      <c r="B3" s="131"/>
      <c r="C3" s="78"/>
      <c r="D3" s="79"/>
      <c r="E3" s="78"/>
      <c r="F3" s="79"/>
      <c r="G3" s="78"/>
      <c r="H3" s="79"/>
      <c r="I3" s="78"/>
      <c r="J3" s="79"/>
      <c r="K3" s="78"/>
      <c r="L3" s="79"/>
      <c r="M3" s="79"/>
      <c r="N3" s="79"/>
      <c r="O3" s="79"/>
    </row>
    <row r="4" spans="1:15" ht="13.5">
      <c r="A4" s="126" t="s">
        <v>83</v>
      </c>
      <c r="B4" s="104"/>
      <c r="C4" s="164" t="s">
        <v>84</v>
      </c>
      <c r="D4" s="164"/>
      <c r="E4" s="125" t="s">
        <v>85</v>
      </c>
      <c r="F4" s="125"/>
      <c r="G4" s="125" t="s">
        <v>86</v>
      </c>
      <c r="H4" s="163"/>
      <c r="I4" s="133" t="s">
        <v>87</v>
      </c>
      <c r="J4" s="125"/>
      <c r="K4" s="125" t="s">
        <v>88</v>
      </c>
      <c r="L4" s="125"/>
      <c r="M4" s="163" t="s">
        <v>89</v>
      </c>
      <c r="N4" s="133"/>
      <c r="O4" s="84" t="s">
        <v>105</v>
      </c>
    </row>
    <row r="5" spans="1:16" ht="13.5">
      <c r="A5" s="161"/>
      <c r="B5" s="162"/>
      <c r="C5" s="85" t="s">
        <v>90</v>
      </c>
      <c r="D5" s="86" t="s">
        <v>91</v>
      </c>
      <c r="E5" s="85" t="s">
        <v>90</v>
      </c>
      <c r="F5" s="86" t="s">
        <v>91</v>
      </c>
      <c r="G5" s="85" t="s">
        <v>90</v>
      </c>
      <c r="H5" s="86" t="s">
        <v>91</v>
      </c>
      <c r="I5" s="87" t="s">
        <v>90</v>
      </c>
      <c r="J5" s="86" t="s">
        <v>91</v>
      </c>
      <c r="K5" s="85" t="s">
        <v>90</v>
      </c>
      <c r="L5" s="86" t="s">
        <v>91</v>
      </c>
      <c r="M5" s="85" t="s">
        <v>90</v>
      </c>
      <c r="N5" s="88" t="s">
        <v>91</v>
      </c>
      <c r="O5" s="89" t="s">
        <v>90</v>
      </c>
      <c r="P5" s="80"/>
    </row>
    <row r="6" spans="1:15" ht="15" customHeight="1">
      <c r="A6" s="90"/>
      <c r="B6" s="91" t="s">
        <v>84</v>
      </c>
      <c r="C6" s="113">
        <v>4668</v>
      </c>
      <c r="D6" s="114">
        <v>36764</v>
      </c>
      <c r="E6" s="115">
        <v>2908</v>
      </c>
      <c r="F6" s="115">
        <v>6260</v>
      </c>
      <c r="G6" s="115">
        <v>911</v>
      </c>
      <c r="H6" s="115">
        <v>5953</v>
      </c>
      <c r="I6" s="115">
        <v>492</v>
      </c>
      <c r="J6" s="115">
        <v>6647</v>
      </c>
      <c r="K6" s="115">
        <v>156</v>
      </c>
      <c r="L6" s="115">
        <v>3659</v>
      </c>
      <c r="M6" s="115">
        <v>194</v>
      </c>
      <c r="N6" s="115">
        <v>14245</v>
      </c>
      <c r="O6" s="115">
        <v>7</v>
      </c>
    </row>
    <row r="7" spans="1:15" ht="15" customHeight="1">
      <c r="A7" s="92"/>
      <c r="B7" s="103" t="s">
        <v>92</v>
      </c>
      <c r="C7" s="116">
        <v>14</v>
      </c>
      <c r="D7" s="117">
        <v>118</v>
      </c>
      <c r="E7" s="118">
        <v>4</v>
      </c>
      <c r="F7" s="118">
        <v>14</v>
      </c>
      <c r="G7" s="118">
        <v>7</v>
      </c>
      <c r="H7" s="118">
        <v>50</v>
      </c>
      <c r="I7" s="118">
        <v>2</v>
      </c>
      <c r="J7" s="118">
        <v>32</v>
      </c>
      <c r="K7" s="118">
        <v>1</v>
      </c>
      <c r="L7" s="118">
        <v>22</v>
      </c>
      <c r="M7" s="118" t="s">
        <v>79</v>
      </c>
      <c r="N7" s="118" t="s">
        <v>79</v>
      </c>
      <c r="O7" s="119" t="s">
        <v>79</v>
      </c>
    </row>
    <row r="8" spans="1:15" ht="15" customHeight="1">
      <c r="A8" s="132" t="s">
        <v>93</v>
      </c>
      <c r="B8" s="132"/>
      <c r="C8" s="113">
        <v>14</v>
      </c>
      <c r="D8" s="114">
        <v>118</v>
      </c>
      <c r="E8" s="115">
        <v>4</v>
      </c>
      <c r="F8" s="115">
        <v>14</v>
      </c>
      <c r="G8" s="115">
        <v>7</v>
      </c>
      <c r="H8" s="115">
        <v>50</v>
      </c>
      <c r="I8" s="115">
        <v>2</v>
      </c>
      <c r="J8" s="115">
        <v>32</v>
      </c>
      <c r="K8" s="115">
        <v>1</v>
      </c>
      <c r="L8" s="115">
        <v>22</v>
      </c>
      <c r="M8" s="115" t="s">
        <v>79</v>
      </c>
      <c r="N8" s="115" t="s">
        <v>79</v>
      </c>
      <c r="O8" s="120" t="s">
        <v>79</v>
      </c>
    </row>
    <row r="9" spans="1:15" ht="15" customHeight="1">
      <c r="A9" s="92"/>
      <c r="B9" s="103" t="s">
        <v>94</v>
      </c>
      <c r="C9" s="116">
        <v>1557</v>
      </c>
      <c r="D9" s="117">
        <v>15533</v>
      </c>
      <c r="E9" s="118">
        <v>829</v>
      </c>
      <c r="F9" s="118">
        <v>1895</v>
      </c>
      <c r="G9" s="118">
        <v>358</v>
      </c>
      <c r="H9" s="118">
        <v>2339</v>
      </c>
      <c r="I9" s="118">
        <v>214</v>
      </c>
      <c r="J9" s="117">
        <v>2820</v>
      </c>
      <c r="K9" s="117">
        <v>67</v>
      </c>
      <c r="L9" s="117">
        <v>1581</v>
      </c>
      <c r="M9" s="117">
        <v>89</v>
      </c>
      <c r="N9" s="117">
        <v>6898</v>
      </c>
      <c r="O9" s="119" t="s">
        <v>79</v>
      </c>
    </row>
    <row r="10" spans="1:15" ht="15" customHeight="1">
      <c r="A10" s="94" t="s">
        <v>106</v>
      </c>
      <c r="B10" s="93" t="s">
        <v>107</v>
      </c>
      <c r="C10" s="113">
        <v>15</v>
      </c>
      <c r="D10" s="114">
        <v>248</v>
      </c>
      <c r="E10" s="115">
        <v>2</v>
      </c>
      <c r="F10" s="115">
        <v>7</v>
      </c>
      <c r="G10" s="115">
        <v>8</v>
      </c>
      <c r="H10" s="115">
        <v>57</v>
      </c>
      <c r="I10" s="115">
        <v>4</v>
      </c>
      <c r="J10" s="115">
        <v>58</v>
      </c>
      <c r="K10" s="120" t="s">
        <v>79</v>
      </c>
      <c r="L10" s="120" t="s">
        <v>79</v>
      </c>
      <c r="M10" s="120">
        <v>1</v>
      </c>
      <c r="N10" s="115">
        <v>126</v>
      </c>
      <c r="O10" s="120" t="s">
        <v>79</v>
      </c>
    </row>
    <row r="11" spans="1:15" ht="15" customHeight="1">
      <c r="A11" s="94" t="s">
        <v>108</v>
      </c>
      <c r="B11" s="93" t="s">
        <v>95</v>
      </c>
      <c r="C11" s="113">
        <v>615</v>
      </c>
      <c r="D11" s="114">
        <v>3302</v>
      </c>
      <c r="E11" s="115">
        <v>376</v>
      </c>
      <c r="F11" s="115">
        <v>821</v>
      </c>
      <c r="G11" s="115">
        <v>138</v>
      </c>
      <c r="H11" s="115">
        <v>908</v>
      </c>
      <c r="I11" s="115">
        <v>81</v>
      </c>
      <c r="J11" s="115">
        <v>1023</v>
      </c>
      <c r="K11" s="115">
        <v>15</v>
      </c>
      <c r="L11" s="115">
        <v>358</v>
      </c>
      <c r="M11" s="115">
        <v>5</v>
      </c>
      <c r="N11" s="115">
        <v>192</v>
      </c>
      <c r="O11" s="120" t="s">
        <v>79</v>
      </c>
    </row>
    <row r="12" spans="1:15" ht="15" customHeight="1">
      <c r="A12" s="94" t="s">
        <v>109</v>
      </c>
      <c r="B12" s="93" t="s">
        <v>96</v>
      </c>
      <c r="C12" s="113">
        <v>927</v>
      </c>
      <c r="D12" s="114">
        <v>11983</v>
      </c>
      <c r="E12" s="114">
        <v>451</v>
      </c>
      <c r="F12" s="114">
        <v>1067</v>
      </c>
      <c r="G12" s="114">
        <v>212</v>
      </c>
      <c r="H12" s="114">
        <v>1374</v>
      </c>
      <c r="I12" s="114">
        <v>129</v>
      </c>
      <c r="J12" s="114">
        <v>1739</v>
      </c>
      <c r="K12" s="114">
        <v>52</v>
      </c>
      <c r="L12" s="114">
        <v>1223</v>
      </c>
      <c r="M12" s="114">
        <v>83</v>
      </c>
      <c r="N12" s="114">
        <v>6580</v>
      </c>
      <c r="O12" s="120" t="s">
        <v>79</v>
      </c>
    </row>
    <row r="13" spans="1:15" ht="15" customHeight="1">
      <c r="A13" s="94"/>
      <c r="B13" s="103" t="s">
        <v>97</v>
      </c>
      <c r="C13" s="116">
        <v>3097</v>
      </c>
      <c r="D13" s="117">
        <v>21113</v>
      </c>
      <c r="E13" s="117">
        <v>2075</v>
      </c>
      <c r="F13" s="117">
        <v>4351</v>
      </c>
      <c r="G13" s="117">
        <v>546</v>
      </c>
      <c r="H13" s="117">
        <v>3564</v>
      </c>
      <c r="I13" s="117">
        <v>276</v>
      </c>
      <c r="J13" s="117">
        <v>3795</v>
      </c>
      <c r="K13" s="117">
        <v>88</v>
      </c>
      <c r="L13" s="117">
        <v>2056</v>
      </c>
      <c r="M13" s="117">
        <v>105</v>
      </c>
      <c r="N13" s="117">
        <v>7347</v>
      </c>
      <c r="O13" s="119">
        <v>7</v>
      </c>
    </row>
    <row r="14" spans="1:15" ht="15" customHeight="1">
      <c r="A14" s="94" t="s">
        <v>110</v>
      </c>
      <c r="B14" s="82" t="s">
        <v>80</v>
      </c>
      <c r="C14" s="121" t="s">
        <v>79</v>
      </c>
      <c r="D14" s="122" t="s">
        <v>79</v>
      </c>
      <c r="E14" s="120" t="s">
        <v>79</v>
      </c>
      <c r="F14" s="120" t="s">
        <v>79</v>
      </c>
      <c r="G14" s="120" t="s">
        <v>79</v>
      </c>
      <c r="H14" s="120" t="s">
        <v>79</v>
      </c>
      <c r="I14" s="120" t="s">
        <v>79</v>
      </c>
      <c r="J14" s="120" t="s">
        <v>79</v>
      </c>
      <c r="K14" s="120" t="s">
        <v>79</v>
      </c>
      <c r="L14" s="120" t="s">
        <v>79</v>
      </c>
      <c r="M14" s="120" t="s">
        <v>79</v>
      </c>
      <c r="N14" s="115" t="s">
        <v>79</v>
      </c>
      <c r="O14" s="120" t="s">
        <v>79</v>
      </c>
    </row>
    <row r="15" spans="1:15" ht="15" customHeight="1">
      <c r="A15" s="94" t="s">
        <v>111</v>
      </c>
      <c r="B15" s="93" t="s">
        <v>98</v>
      </c>
      <c r="C15" s="113">
        <v>18</v>
      </c>
      <c r="D15" s="114">
        <v>155</v>
      </c>
      <c r="E15" s="115">
        <v>9</v>
      </c>
      <c r="F15" s="115">
        <v>26</v>
      </c>
      <c r="G15" s="115">
        <v>4</v>
      </c>
      <c r="H15" s="115">
        <v>28</v>
      </c>
      <c r="I15" s="115">
        <v>2</v>
      </c>
      <c r="J15" s="115">
        <v>31</v>
      </c>
      <c r="K15" s="115">
        <v>3</v>
      </c>
      <c r="L15" s="115">
        <v>70</v>
      </c>
      <c r="M15" s="115" t="s">
        <v>79</v>
      </c>
      <c r="N15" s="115" t="s">
        <v>79</v>
      </c>
      <c r="O15" s="120" t="s">
        <v>79</v>
      </c>
    </row>
    <row r="16" spans="1:15" ht="15" customHeight="1">
      <c r="A16" s="94" t="s">
        <v>112</v>
      </c>
      <c r="B16" s="83" t="s">
        <v>81</v>
      </c>
      <c r="C16" s="113">
        <v>121</v>
      </c>
      <c r="D16" s="114">
        <v>2474</v>
      </c>
      <c r="E16" s="115">
        <v>34</v>
      </c>
      <c r="F16" s="115">
        <v>77</v>
      </c>
      <c r="G16" s="115">
        <v>22</v>
      </c>
      <c r="H16" s="115">
        <v>149</v>
      </c>
      <c r="I16" s="115">
        <v>30</v>
      </c>
      <c r="J16" s="115">
        <v>427</v>
      </c>
      <c r="K16" s="115">
        <v>9</v>
      </c>
      <c r="L16" s="115">
        <v>222</v>
      </c>
      <c r="M16" s="115">
        <v>26</v>
      </c>
      <c r="N16" s="115">
        <v>1599</v>
      </c>
      <c r="O16" s="120" t="s">
        <v>79</v>
      </c>
    </row>
    <row r="17" spans="1:15" ht="15" customHeight="1">
      <c r="A17" s="92" t="s">
        <v>113</v>
      </c>
      <c r="B17" s="83" t="s">
        <v>99</v>
      </c>
      <c r="C17" s="113">
        <v>1281</v>
      </c>
      <c r="D17" s="114">
        <v>8076</v>
      </c>
      <c r="E17" s="115">
        <v>832</v>
      </c>
      <c r="F17" s="115">
        <v>1879</v>
      </c>
      <c r="G17" s="115">
        <v>260</v>
      </c>
      <c r="H17" s="115">
        <v>1712</v>
      </c>
      <c r="I17" s="115">
        <v>127</v>
      </c>
      <c r="J17" s="115">
        <v>1707</v>
      </c>
      <c r="K17" s="115">
        <v>26</v>
      </c>
      <c r="L17" s="115">
        <v>594</v>
      </c>
      <c r="M17" s="115">
        <v>34</v>
      </c>
      <c r="N17" s="115">
        <v>2184</v>
      </c>
      <c r="O17" s="115">
        <v>2</v>
      </c>
    </row>
    <row r="18" spans="1:15" ht="15" customHeight="1">
      <c r="A18" s="92" t="s">
        <v>114</v>
      </c>
      <c r="B18" s="83" t="s">
        <v>115</v>
      </c>
      <c r="C18" s="113">
        <v>45</v>
      </c>
      <c r="D18" s="114">
        <v>790</v>
      </c>
      <c r="E18" s="115">
        <v>15</v>
      </c>
      <c r="F18" s="115">
        <v>36</v>
      </c>
      <c r="G18" s="115">
        <v>8</v>
      </c>
      <c r="H18" s="115">
        <v>57</v>
      </c>
      <c r="I18" s="115">
        <v>12</v>
      </c>
      <c r="J18" s="115">
        <v>162</v>
      </c>
      <c r="K18" s="115">
        <v>6</v>
      </c>
      <c r="L18" s="115">
        <v>152</v>
      </c>
      <c r="M18" s="115">
        <v>4</v>
      </c>
      <c r="N18" s="115">
        <v>383</v>
      </c>
      <c r="O18" s="120" t="s">
        <v>79</v>
      </c>
    </row>
    <row r="19" spans="1:15" ht="15" customHeight="1">
      <c r="A19" s="92" t="s">
        <v>116</v>
      </c>
      <c r="B19" s="83" t="s">
        <v>100</v>
      </c>
      <c r="C19" s="113">
        <v>150</v>
      </c>
      <c r="D19" s="114">
        <v>272</v>
      </c>
      <c r="E19" s="115">
        <v>144</v>
      </c>
      <c r="F19" s="115">
        <v>238</v>
      </c>
      <c r="G19" s="115">
        <v>6</v>
      </c>
      <c r="H19" s="115">
        <v>34</v>
      </c>
      <c r="I19" s="120" t="s">
        <v>79</v>
      </c>
      <c r="J19" s="120" t="s">
        <v>79</v>
      </c>
      <c r="K19" s="120" t="s">
        <v>79</v>
      </c>
      <c r="L19" s="120" t="s">
        <v>79</v>
      </c>
      <c r="M19" s="120" t="s">
        <v>79</v>
      </c>
      <c r="N19" s="115" t="s">
        <v>79</v>
      </c>
      <c r="O19" s="120" t="s">
        <v>79</v>
      </c>
    </row>
    <row r="20" spans="1:15" ht="15" customHeight="1">
      <c r="A20" s="92" t="s">
        <v>117</v>
      </c>
      <c r="B20" s="83" t="s">
        <v>118</v>
      </c>
      <c r="C20" s="113">
        <v>435</v>
      </c>
      <c r="D20" s="114">
        <v>2170</v>
      </c>
      <c r="E20" s="115">
        <v>312</v>
      </c>
      <c r="F20" s="115">
        <v>673</v>
      </c>
      <c r="G20" s="115">
        <v>72</v>
      </c>
      <c r="H20" s="115">
        <v>470</v>
      </c>
      <c r="I20" s="115">
        <v>32</v>
      </c>
      <c r="J20" s="115">
        <v>471</v>
      </c>
      <c r="K20" s="115">
        <v>13</v>
      </c>
      <c r="L20" s="115">
        <v>312</v>
      </c>
      <c r="M20" s="115">
        <v>6</v>
      </c>
      <c r="N20" s="115">
        <v>244</v>
      </c>
      <c r="O20" s="120" t="s">
        <v>79</v>
      </c>
    </row>
    <row r="21" spans="1:15" ht="15" customHeight="1">
      <c r="A21" s="95" t="s">
        <v>119</v>
      </c>
      <c r="B21" s="96" t="s">
        <v>101</v>
      </c>
      <c r="C21" s="113">
        <v>189</v>
      </c>
      <c r="D21" s="114">
        <v>2797</v>
      </c>
      <c r="E21" s="115">
        <v>86</v>
      </c>
      <c r="F21" s="115">
        <v>173</v>
      </c>
      <c r="G21" s="115">
        <v>54</v>
      </c>
      <c r="H21" s="115">
        <v>353</v>
      </c>
      <c r="I21" s="115">
        <v>23</v>
      </c>
      <c r="J21" s="115">
        <v>338</v>
      </c>
      <c r="K21" s="115">
        <v>11</v>
      </c>
      <c r="L21" s="115">
        <v>257</v>
      </c>
      <c r="M21" s="115">
        <v>15</v>
      </c>
      <c r="N21" s="115">
        <v>1676</v>
      </c>
      <c r="O21" s="120" t="s">
        <v>79</v>
      </c>
    </row>
    <row r="22" spans="1:15" ht="15" customHeight="1">
      <c r="A22" s="92" t="s">
        <v>120</v>
      </c>
      <c r="B22" s="83" t="s">
        <v>102</v>
      </c>
      <c r="C22" s="113">
        <v>106</v>
      </c>
      <c r="D22" s="114">
        <v>435</v>
      </c>
      <c r="E22" s="115">
        <v>78</v>
      </c>
      <c r="F22" s="115">
        <v>125</v>
      </c>
      <c r="G22" s="115">
        <v>17</v>
      </c>
      <c r="H22" s="115">
        <v>108</v>
      </c>
      <c r="I22" s="115">
        <v>7</v>
      </c>
      <c r="J22" s="115">
        <v>103</v>
      </c>
      <c r="K22" s="115">
        <v>3</v>
      </c>
      <c r="L22" s="115">
        <v>64</v>
      </c>
      <c r="M22" s="115">
        <v>1</v>
      </c>
      <c r="N22" s="115">
        <v>35</v>
      </c>
      <c r="O22" s="120" t="s">
        <v>79</v>
      </c>
    </row>
    <row r="23" spans="1:15" ht="15" customHeight="1">
      <c r="A23" s="92" t="s">
        <v>121</v>
      </c>
      <c r="B23" s="83" t="s">
        <v>103</v>
      </c>
      <c r="C23" s="113">
        <v>21</v>
      </c>
      <c r="D23" s="114">
        <v>346</v>
      </c>
      <c r="E23" s="115">
        <v>5</v>
      </c>
      <c r="F23" s="115">
        <v>8</v>
      </c>
      <c r="G23" s="115">
        <v>3</v>
      </c>
      <c r="H23" s="115">
        <v>21</v>
      </c>
      <c r="I23" s="114">
        <v>4</v>
      </c>
      <c r="J23" s="114">
        <v>57</v>
      </c>
      <c r="K23" s="114">
        <v>4</v>
      </c>
      <c r="L23" s="114">
        <v>81</v>
      </c>
      <c r="M23" s="114">
        <v>2</v>
      </c>
      <c r="N23" s="114">
        <v>179</v>
      </c>
      <c r="O23" s="114">
        <v>3</v>
      </c>
    </row>
    <row r="24" spans="1:15" ht="22.5" customHeight="1">
      <c r="A24" s="97" t="s">
        <v>122</v>
      </c>
      <c r="B24" s="98" t="s">
        <v>104</v>
      </c>
      <c r="C24" s="123">
        <v>731</v>
      </c>
      <c r="D24" s="124">
        <v>3598</v>
      </c>
      <c r="E24" s="124">
        <v>560</v>
      </c>
      <c r="F24" s="124">
        <v>1116</v>
      </c>
      <c r="G24" s="124">
        <v>100</v>
      </c>
      <c r="H24" s="124">
        <v>632</v>
      </c>
      <c r="I24" s="124">
        <v>39</v>
      </c>
      <c r="J24" s="124">
        <v>499</v>
      </c>
      <c r="K24" s="124">
        <v>13</v>
      </c>
      <c r="L24" s="124">
        <v>304</v>
      </c>
      <c r="M24" s="124">
        <v>17</v>
      </c>
      <c r="N24" s="124">
        <v>1047</v>
      </c>
      <c r="O24" s="124">
        <v>2</v>
      </c>
    </row>
    <row r="27" spans="1:19" ht="13.5">
      <c r="A27" s="128" t="s">
        <v>129</v>
      </c>
      <c r="B27" s="12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1:19" ht="13.5">
      <c r="A28" s="129"/>
      <c r="B28" s="12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ht="13.5">
      <c r="A29" s="126" t="s">
        <v>83</v>
      </c>
      <c r="B29" s="104"/>
      <c r="C29" s="164" t="s">
        <v>84</v>
      </c>
      <c r="D29" s="164"/>
      <c r="E29" s="125" t="s">
        <v>85</v>
      </c>
      <c r="F29" s="125"/>
      <c r="G29" s="125" t="s">
        <v>86</v>
      </c>
      <c r="H29" s="163"/>
      <c r="I29" s="133" t="s">
        <v>87</v>
      </c>
      <c r="J29" s="125"/>
      <c r="K29" s="125" t="s">
        <v>88</v>
      </c>
      <c r="L29" s="125"/>
      <c r="M29" s="163" t="s">
        <v>89</v>
      </c>
      <c r="N29" s="133"/>
      <c r="O29" s="84" t="s">
        <v>105</v>
      </c>
      <c r="P29" s="81"/>
      <c r="Q29" s="81"/>
      <c r="R29" s="81"/>
      <c r="S29" s="81"/>
    </row>
    <row r="30" spans="1:19" ht="13.5">
      <c r="A30" s="161"/>
      <c r="B30" s="162"/>
      <c r="C30" s="85" t="s">
        <v>90</v>
      </c>
      <c r="D30" s="86" t="s">
        <v>91</v>
      </c>
      <c r="E30" s="85" t="s">
        <v>90</v>
      </c>
      <c r="F30" s="86" t="s">
        <v>91</v>
      </c>
      <c r="G30" s="85" t="s">
        <v>90</v>
      </c>
      <c r="H30" s="86" t="s">
        <v>91</v>
      </c>
      <c r="I30" s="87" t="s">
        <v>90</v>
      </c>
      <c r="J30" s="86" t="s">
        <v>91</v>
      </c>
      <c r="K30" s="85" t="s">
        <v>90</v>
      </c>
      <c r="L30" s="86" t="s">
        <v>91</v>
      </c>
      <c r="M30" s="85" t="s">
        <v>90</v>
      </c>
      <c r="N30" s="88" t="s">
        <v>91</v>
      </c>
      <c r="O30" s="89" t="s">
        <v>90</v>
      </c>
      <c r="P30" s="99"/>
      <c r="Q30" s="81"/>
      <c r="R30" s="81"/>
      <c r="S30" s="81"/>
    </row>
    <row r="31" spans="1:19" ht="15" customHeight="1">
      <c r="A31" s="90"/>
      <c r="B31" s="91" t="s">
        <v>84</v>
      </c>
      <c r="C31" s="106">
        <v>501</v>
      </c>
      <c r="D31" s="107">
        <v>4066</v>
      </c>
      <c r="E31" s="107">
        <v>345</v>
      </c>
      <c r="F31" s="107">
        <v>722</v>
      </c>
      <c r="G31" s="107">
        <v>62</v>
      </c>
      <c r="H31" s="107">
        <v>390</v>
      </c>
      <c r="I31" s="107">
        <v>49</v>
      </c>
      <c r="J31" s="107">
        <v>632</v>
      </c>
      <c r="K31" s="107">
        <v>11</v>
      </c>
      <c r="L31" s="107">
        <v>277</v>
      </c>
      <c r="M31" s="107">
        <v>34</v>
      </c>
      <c r="N31" s="107">
        <v>2045</v>
      </c>
      <c r="O31" s="107" t="s">
        <v>79</v>
      </c>
      <c r="P31" s="81"/>
      <c r="Q31" s="81"/>
      <c r="R31" s="81"/>
      <c r="S31" s="81"/>
    </row>
    <row r="32" spans="1:19" ht="15" customHeight="1">
      <c r="A32" s="92"/>
      <c r="B32" s="103" t="s">
        <v>92</v>
      </c>
      <c r="C32" s="108">
        <v>7</v>
      </c>
      <c r="D32" s="109">
        <v>41</v>
      </c>
      <c r="E32" s="109">
        <v>2</v>
      </c>
      <c r="F32" s="109">
        <v>5</v>
      </c>
      <c r="G32" s="109">
        <v>3</v>
      </c>
      <c r="H32" s="109">
        <v>16</v>
      </c>
      <c r="I32" s="109">
        <v>2</v>
      </c>
      <c r="J32" s="109">
        <v>20</v>
      </c>
      <c r="K32" s="109" t="s">
        <v>79</v>
      </c>
      <c r="L32" s="109" t="s">
        <v>79</v>
      </c>
      <c r="M32" s="109" t="s">
        <v>79</v>
      </c>
      <c r="N32" s="109" t="s">
        <v>79</v>
      </c>
      <c r="O32" s="109" t="s">
        <v>79</v>
      </c>
      <c r="P32" s="81"/>
      <c r="Q32" s="81"/>
      <c r="R32" s="81"/>
      <c r="S32" s="81"/>
    </row>
    <row r="33" spans="1:19" ht="15" customHeight="1">
      <c r="A33" s="132" t="s">
        <v>93</v>
      </c>
      <c r="B33" s="132"/>
      <c r="C33" s="110">
        <v>7</v>
      </c>
      <c r="D33" s="107">
        <v>41</v>
      </c>
      <c r="E33" s="107">
        <v>2</v>
      </c>
      <c r="F33" s="107">
        <v>5</v>
      </c>
      <c r="G33" s="107">
        <v>3</v>
      </c>
      <c r="H33" s="107">
        <v>16</v>
      </c>
      <c r="I33" s="107">
        <v>2</v>
      </c>
      <c r="J33" s="107">
        <v>20</v>
      </c>
      <c r="K33" s="107" t="s">
        <v>79</v>
      </c>
      <c r="L33" s="107" t="s">
        <v>79</v>
      </c>
      <c r="M33" s="107" t="s">
        <v>79</v>
      </c>
      <c r="N33" s="107" t="s">
        <v>79</v>
      </c>
      <c r="O33" s="107" t="s">
        <v>79</v>
      </c>
      <c r="P33" s="81"/>
      <c r="Q33" s="81"/>
      <c r="R33" s="81"/>
      <c r="S33" s="81"/>
    </row>
    <row r="34" spans="1:19" ht="15" customHeight="1">
      <c r="A34" s="92"/>
      <c r="B34" s="103" t="s">
        <v>94</v>
      </c>
      <c r="C34" s="108">
        <v>213</v>
      </c>
      <c r="D34" s="109">
        <v>2483</v>
      </c>
      <c r="E34" s="109">
        <v>123</v>
      </c>
      <c r="F34" s="109">
        <v>266</v>
      </c>
      <c r="G34" s="109">
        <v>33</v>
      </c>
      <c r="H34" s="109">
        <v>210</v>
      </c>
      <c r="I34" s="109">
        <v>27</v>
      </c>
      <c r="J34" s="109">
        <v>361</v>
      </c>
      <c r="K34" s="109">
        <v>8</v>
      </c>
      <c r="L34" s="109">
        <v>198</v>
      </c>
      <c r="M34" s="109">
        <v>22</v>
      </c>
      <c r="N34" s="109">
        <v>1448</v>
      </c>
      <c r="O34" s="109"/>
      <c r="P34" s="81"/>
      <c r="Q34" s="81"/>
      <c r="R34" s="81"/>
      <c r="S34" s="81"/>
    </row>
    <row r="35" spans="1:19" ht="15" customHeight="1">
      <c r="A35" s="94" t="s">
        <v>106</v>
      </c>
      <c r="B35" s="93" t="s">
        <v>107</v>
      </c>
      <c r="C35" s="110">
        <v>3</v>
      </c>
      <c r="D35" s="107">
        <v>107</v>
      </c>
      <c r="E35" s="107" t="s">
        <v>79</v>
      </c>
      <c r="F35" s="107" t="s">
        <v>79</v>
      </c>
      <c r="G35" s="107" t="s">
        <v>79</v>
      </c>
      <c r="H35" s="107" t="s">
        <v>79</v>
      </c>
      <c r="I35" s="107" t="s">
        <v>79</v>
      </c>
      <c r="J35" s="107" t="s">
        <v>79</v>
      </c>
      <c r="K35" s="107">
        <v>1</v>
      </c>
      <c r="L35" s="107">
        <v>22</v>
      </c>
      <c r="M35" s="107">
        <v>2</v>
      </c>
      <c r="N35" s="107">
        <v>85</v>
      </c>
      <c r="O35" s="107" t="s">
        <v>79</v>
      </c>
      <c r="P35" s="81"/>
      <c r="Q35" s="81"/>
      <c r="R35" s="81"/>
      <c r="S35" s="81"/>
    </row>
    <row r="36" spans="1:19" ht="15" customHeight="1">
      <c r="A36" s="94" t="s">
        <v>108</v>
      </c>
      <c r="B36" s="93" t="s">
        <v>95</v>
      </c>
      <c r="C36" s="110">
        <v>93</v>
      </c>
      <c r="D36" s="107">
        <v>379</v>
      </c>
      <c r="E36" s="107">
        <v>71</v>
      </c>
      <c r="F36" s="107">
        <v>140</v>
      </c>
      <c r="G36" s="107">
        <v>14</v>
      </c>
      <c r="H36" s="107">
        <v>90</v>
      </c>
      <c r="I36" s="107">
        <v>6</v>
      </c>
      <c r="J36" s="107">
        <v>91</v>
      </c>
      <c r="K36" s="107">
        <v>1</v>
      </c>
      <c r="L36" s="107">
        <v>24</v>
      </c>
      <c r="M36" s="107">
        <v>1</v>
      </c>
      <c r="N36" s="107">
        <v>34</v>
      </c>
      <c r="O36" s="107" t="s">
        <v>79</v>
      </c>
      <c r="P36" s="81"/>
      <c r="Q36" s="81"/>
      <c r="R36" s="81"/>
      <c r="S36" s="81"/>
    </row>
    <row r="37" spans="1:19" ht="15" customHeight="1">
      <c r="A37" s="94" t="s">
        <v>109</v>
      </c>
      <c r="B37" s="93" t="s">
        <v>96</v>
      </c>
      <c r="C37" s="110">
        <v>117</v>
      </c>
      <c r="D37" s="107">
        <v>1997</v>
      </c>
      <c r="E37" s="107">
        <v>52</v>
      </c>
      <c r="F37" s="107">
        <v>126</v>
      </c>
      <c r="G37" s="107">
        <v>19</v>
      </c>
      <c r="H37" s="107">
        <v>120</v>
      </c>
      <c r="I37" s="107">
        <v>21</v>
      </c>
      <c r="J37" s="107">
        <v>270</v>
      </c>
      <c r="K37" s="107">
        <v>6</v>
      </c>
      <c r="L37" s="107">
        <v>152</v>
      </c>
      <c r="M37" s="107">
        <v>19</v>
      </c>
      <c r="N37" s="107">
        <v>1329</v>
      </c>
      <c r="O37" s="107" t="s">
        <v>79</v>
      </c>
      <c r="P37" s="81"/>
      <c r="Q37" s="81"/>
      <c r="R37" s="81"/>
      <c r="S37" s="81"/>
    </row>
    <row r="38" spans="1:19" ht="15" customHeight="1">
      <c r="A38" s="94"/>
      <c r="B38" s="103" t="s">
        <v>97</v>
      </c>
      <c r="C38" s="108">
        <v>281</v>
      </c>
      <c r="D38" s="109">
        <v>1542</v>
      </c>
      <c r="E38" s="109">
        <v>220</v>
      </c>
      <c r="F38" s="109">
        <v>451</v>
      </c>
      <c r="G38" s="109">
        <v>26</v>
      </c>
      <c r="H38" s="109">
        <v>164</v>
      </c>
      <c r="I38" s="109">
        <v>20</v>
      </c>
      <c r="J38" s="109">
        <v>251</v>
      </c>
      <c r="K38" s="109">
        <v>3</v>
      </c>
      <c r="L38" s="109">
        <v>79</v>
      </c>
      <c r="M38" s="109">
        <v>12</v>
      </c>
      <c r="N38" s="109">
        <v>597</v>
      </c>
      <c r="O38" s="109" t="s">
        <v>79</v>
      </c>
      <c r="P38" s="81"/>
      <c r="Q38" s="81"/>
      <c r="R38" s="81"/>
      <c r="S38" s="81"/>
    </row>
    <row r="39" spans="1:19" ht="15" customHeight="1">
      <c r="A39" s="94" t="s">
        <v>110</v>
      </c>
      <c r="B39" s="82" t="s">
        <v>80</v>
      </c>
      <c r="C39" s="110" t="s">
        <v>79</v>
      </c>
      <c r="D39" s="107" t="s">
        <v>79</v>
      </c>
      <c r="E39" s="107" t="s">
        <v>79</v>
      </c>
      <c r="F39" s="107" t="s">
        <v>79</v>
      </c>
      <c r="G39" s="107" t="s">
        <v>79</v>
      </c>
      <c r="H39" s="107" t="s">
        <v>79</v>
      </c>
      <c r="I39" s="107" t="s">
        <v>79</v>
      </c>
      <c r="J39" s="107" t="s">
        <v>79</v>
      </c>
      <c r="K39" s="107" t="s">
        <v>79</v>
      </c>
      <c r="L39" s="107" t="s">
        <v>79</v>
      </c>
      <c r="M39" s="107" t="s">
        <v>79</v>
      </c>
      <c r="N39" s="107" t="s">
        <v>79</v>
      </c>
      <c r="O39" s="107" t="s">
        <v>79</v>
      </c>
      <c r="P39" s="81"/>
      <c r="Q39" s="81"/>
      <c r="R39" s="81"/>
      <c r="S39" s="81"/>
    </row>
    <row r="40" spans="1:19" ht="15" customHeight="1">
      <c r="A40" s="94" t="s">
        <v>111</v>
      </c>
      <c r="B40" s="93" t="s">
        <v>98</v>
      </c>
      <c r="C40" s="110">
        <v>1</v>
      </c>
      <c r="D40" s="107">
        <v>2</v>
      </c>
      <c r="E40" s="107">
        <v>1</v>
      </c>
      <c r="F40" s="107">
        <v>2</v>
      </c>
      <c r="G40" s="107" t="s">
        <v>79</v>
      </c>
      <c r="H40" s="107" t="s">
        <v>79</v>
      </c>
      <c r="I40" s="107" t="s">
        <v>79</v>
      </c>
      <c r="J40" s="107" t="s">
        <v>79</v>
      </c>
      <c r="K40" s="107" t="s">
        <v>79</v>
      </c>
      <c r="L40" s="107" t="s">
        <v>79</v>
      </c>
      <c r="M40" s="107" t="s">
        <v>79</v>
      </c>
      <c r="N40" s="107" t="s">
        <v>79</v>
      </c>
      <c r="O40" s="107" t="s">
        <v>79</v>
      </c>
      <c r="P40" s="81"/>
      <c r="Q40" s="81"/>
      <c r="R40" s="81"/>
      <c r="S40" s="81"/>
    </row>
    <row r="41" spans="1:19" ht="15" customHeight="1">
      <c r="A41" s="94" t="s">
        <v>112</v>
      </c>
      <c r="B41" s="83" t="s">
        <v>81</v>
      </c>
      <c r="C41" s="110">
        <v>20</v>
      </c>
      <c r="D41" s="107">
        <v>72</v>
      </c>
      <c r="E41" s="107">
        <v>17</v>
      </c>
      <c r="F41" s="107">
        <v>22</v>
      </c>
      <c r="G41" s="107">
        <v>1</v>
      </c>
      <c r="H41" s="107">
        <v>6</v>
      </c>
      <c r="I41" s="107">
        <v>1</v>
      </c>
      <c r="J41" s="107">
        <v>12</v>
      </c>
      <c r="K41" s="107" t="s">
        <v>79</v>
      </c>
      <c r="L41" s="107" t="s">
        <v>79</v>
      </c>
      <c r="M41" s="107">
        <v>1</v>
      </c>
      <c r="N41" s="107">
        <v>32</v>
      </c>
      <c r="O41" s="107" t="s">
        <v>79</v>
      </c>
      <c r="P41" s="81"/>
      <c r="Q41" s="81"/>
      <c r="R41" s="81"/>
      <c r="S41" s="81"/>
    </row>
    <row r="42" spans="1:19" ht="15" customHeight="1">
      <c r="A42" s="92" t="s">
        <v>113</v>
      </c>
      <c r="B42" s="83" t="s">
        <v>99</v>
      </c>
      <c r="C42" s="110">
        <v>103</v>
      </c>
      <c r="D42" s="107">
        <v>597</v>
      </c>
      <c r="E42" s="107">
        <v>81</v>
      </c>
      <c r="F42" s="107">
        <v>190</v>
      </c>
      <c r="G42" s="107">
        <v>6</v>
      </c>
      <c r="H42" s="107">
        <v>33</v>
      </c>
      <c r="I42" s="107">
        <v>12</v>
      </c>
      <c r="J42" s="107">
        <v>141</v>
      </c>
      <c r="K42" s="107" t="s">
        <v>79</v>
      </c>
      <c r="L42" s="107" t="s">
        <v>79</v>
      </c>
      <c r="M42" s="107">
        <v>4</v>
      </c>
      <c r="N42" s="107">
        <v>233</v>
      </c>
      <c r="O42" s="107" t="s">
        <v>79</v>
      </c>
      <c r="P42" s="81"/>
      <c r="Q42" s="81"/>
      <c r="R42" s="81"/>
      <c r="S42" s="81"/>
    </row>
    <row r="43" spans="1:19" ht="15" customHeight="1">
      <c r="A43" s="92" t="s">
        <v>114</v>
      </c>
      <c r="B43" s="83" t="s">
        <v>115</v>
      </c>
      <c r="C43" s="110">
        <v>2</v>
      </c>
      <c r="D43" s="107">
        <v>29</v>
      </c>
      <c r="E43" s="107" t="s">
        <v>79</v>
      </c>
      <c r="F43" s="107" t="s">
        <v>79</v>
      </c>
      <c r="G43" s="107" t="s">
        <v>79</v>
      </c>
      <c r="H43" s="107" t="s">
        <v>79</v>
      </c>
      <c r="I43" s="107">
        <v>2</v>
      </c>
      <c r="J43" s="107">
        <v>29</v>
      </c>
      <c r="K43" s="107" t="s">
        <v>79</v>
      </c>
      <c r="L43" s="107" t="s">
        <v>79</v>
      </c>
      <c r="M43" s="107" t="s">
        <v>79</v>
      </c>
      <c r="N43" s="107" t="s">
        <v>79</v>
      </c>
      <c r="O43" s="107" t="s">
        <v>79</v>
      </c>
      <c r="P43" s="81"/>
      <c r="Q43" s="81"/>
      <c r="R43" s="81"/>
      <c r="S43" s="81"/>
    </row>
    <row r="44" spans="1:19" ht="15" customHeight="1">
      <c r="A44" s="92" t="s">
        <v>116</v>
      </c>
      <c r="B44" s="83" t="s">
        <v>100</v>
      </c>
      <c r="C44" s="110">
        <v>3</v>
      </c>
      <c r="D44" s="107">
        <v>3</v>
      </c>
      <c r="E44" s="107">
        <v>3</v>
      </c>
      <c r="F44" s="107">
        <v>3</v>
      </c>
      <c r="G44" s="107" t="s">
        <v>79</v>
      </c>
      <c r="H44" s="107" t="s">
        <v>79</v>
      </c>
      <c r="I44" s="107" t="s">
        <v>79</v>
      </c>
      <c r="J44" s="107" t="s">
        <v>79</v>
      </c>
      <c r="K44" s="107" t="s">
        <v>79</v>
      </c>
      <c r="L44" s="107" t="s">
        <v>79</v>
      </c>
      <c r="M44" s="107" t="s">
        <v>79</v>
      </c>
      <c r="N44" s="107" t="s">
        <v>79</v>
      </c>
      <c r="O44" s="107" t="s">
        <v>79</v>
      </c>
      <c r="P44" s="81"/>
      <c r="Q44" s="81"/>
      <c r="R44" s="81"/>
      <c r="S44" s="81"/>
    </row>
    <row r="45" spans="1:19" ht="15" customHeight="1">
      <c r="A45" s="92" t="s">
        <v>117</v>
      </c>
      <c r="B45" s="83" t="s">
        <v>118</v>
      </c>
      <c r="C45" s="110">
        <v>52</v>
      </c>
      <c r="D45" s="107">
        <v>218</v>
      </c>
      <c r="E45" s="107">
        <v>42</v>
      </c>
      <c r="F45" s="107">
        <v>101</v>
      </c>
      <c r="G45" s="107">
        <v>7</v>
      </c>
      <c r="H45" s="107">
        <v>45</v>
      </c>
      <c r="I45" s="107">
        <v>1</v>
      </c>
      <c r="J45" s="107">
        <v>11</v>
      </c>
      <c r="K45" s="107">
        <v>1</v>
      </c>
      <c r="L45" s="107">
        <v>29</v>
      </c>
      <c r="M45" s="107">
        <v>1</v>
      </c>
      <c r="N45" s="107">
        <v>32</v>
      </c>
      <c r="O45" s="107" t="s">
        <v>79</v>
      </c>
      <c r="P45" s="81"/>
      <c r="Q45" s="81"/>
      <c r="R45" s="81"/>
      <c r="S45" s="81"/>
    </row>
    <row r="46" spans="1:19" ht="15" customHeight="1">
      <c r="A46" s="95" t="s">
        <v>119</v>
      </c>
      <c r="B46" s="96" t="s">
        <v>101</v>
      </c>
      <c r="C46" s="110">
        <v>9</v>
      </c>
      <c r="D46" s="107">
        <v>162</v>
      </c>
      <c r="E46" s="107">
        <v>2</v>
      </c>
      <c r="F46" s="107">
        <v>7</v>
      </c>
      <c r="G46" s="107">
        <v>3</v>
      </c>
      <c r="H46" s="107">
        <v>19</v>
      </c>
      <c r="I46" s="107">
        <v>1</v>
      </c>
      <c r="J46" s="107">
        <v>11</v>
      </c>
      <c r="K46" s="107">
        <v>1</v>
      </c>
      <c r="L46" s="107">
        <v>27</v>
      </c>
      <c r="M46" s="107">
        <v>2</v>
      </c>
      <c r="N46" s="107">
        <v>98</v>
      </c>
      <c r="O46" s="107" t="s">
        <v>79</v>
      </c>
      <c r="P46" s="81"/>
      <c r="Q46" s="81"/>
      <c r="R46" s="81"/>
      <c r="S46" s="81"/>
    </row>
    <row r="47" spans="1:19" ht="15" customHeight="1">
      <c r="A47" s="92" t="s">
        <v>120</v>
      </c>
      <c r="B47" s="83" t="s">
        <v>102</v>
      </c>
      <c r="C47" s="110">
        <v>8</v>
      </c>
      <c r="D47" s="107">
        <v>26</v>
      </c>
      <c r="E47" s="107">
        <v>6</v>
      </c>
      <c r="F47" s="107">
        <v>7</v>
      </c>
      <c r="G47" s="107">
        <v>1</v>
      </c>
      <c r="H47" s="107">
        <v>9</v>
      </c>
      <c r="I47" s="107">
        <v>1</v>
      </c>
      <c r="J47" s="107">
        <v>10</v>
      </c>
      <c r="K47" s="107" t="s">
        <v>79</v>
      </c>
      <c r="L47" s="107" t="s">
        <v>79</v>
      </c>
      <c r="M47" s="107" t="s">
        <v>79</v>
      </c>
      <c r="N47" s="107" t="s">
        <v>79</v>
      </c>
      <c r="O47" s="107" t="s">
        <v>79</v>
      </c>
      <c r="P47" s="81"/>
      <c r="Q47" s="81"/>
      <c r="R47" s="81"/>
      <c r="S47" s="81"/>
    </row>
    <row r="48" spans="1:19" ht="15" customHeight="1">
      <c r="A48" s="92" t="s">
        <v>121</v>
      </c>
      <c r="B48" s="83" t="s">
        <v>103</v>
      </c>
      <c r="C48" s="110">
        <v>6</v>
      </c>
      <c r="D48" s="107">
        <v>64</v>
      </c>
      <c r="E48" s="107">
        <v>3</v>
      </c>
      <c r="F48" s="107">
        <v>7</v>
      </c>
      <c r="G48" s="107">
        <v>1</v>
      </c>
      <c r="H48" s="107">
        <v>7</v>
      </c>
      <c r="I48" s="107">
        <v>1</v>
      </c>
      <c r="J48" s="107">
        <v>19</v>
      </c>
      <c r="K48" s="107" t="s">
        <v>79</v>
      </c>
      <c r="L48" s="107" t="s">
        <v>79</v>
      </c>
      <c r="M48" s="107">
        <v>1</v>
      </c>
      <c r="N48" s="107">
        <v>31</v>
      </c>
      <c r="O48" s="107" t="s">
        <v>79</v>
      </c>
      <c r="P48" s="81"/>
      <c r="Q48" s="81"/>
      <c r="R48" s="81"/>
      <c r="S48" s="81"/>
    </row>
    <row r="49" spans="1:19" ht="22.5">
      <c r="A49" s="97" t="s">
        <v>122</v>
      </c>
      <c r="B49" s="98" t="s">
        <v>104</v>
      </c>
      <c r="C49" s="111">
        <v>77</v>
      </c>
      <c r="D49" s="112">
        <v>369</v>
      </c>
      <c r="E49" s="112">
        <v>65</v>
      </c>
      <c r="F49" s="112">
        <v>112</v>
      </c>
      <c r="G49" s="112">
        <v>7</v>
      </c>
      <c r="H49" s="112">
        <v>45</v>
      </c>
      <c r="I49" s="112">
        <v>1</v>
      </c>
      <c r="J49" s="112">
        <v>18</v>
      </c>
      <c r="K49" s="112">
        <v>1</v>
      </c>
      <c r="L49" s="112">
        <v>23</v>
      </c>
      <c r="M49" s="112">
        <v>3</v>
      </c>
      <c r="N49" s="112">
        <v>171</v>
      </c>
      <c r="O49" s="112" t="s">
        <v>79</v>
      </c>
      <c r="P49" s="81"/>
      <c r="Q49" s="81"/>
      <c r="R49" s="81"/>
      <c r="S49" s="81"/>
    </row>
    <row r="50" spans="3:15" ht="13.5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</sheetData>
  <mergeCells count="19">
    <mergeCell ref="K4:L4"/>
    <mergeCell ref="M4:N4"/>
    <mergeCell ref="A8:B8"/>
    <mergeCell ref="E1:H1"/>
    <mergeCell ref="C4:D4"/>
    <mergeCell ref="E4:F4"/>
    <mergeCell ref="G4:H4"/>
    <mergeCell ref="I4:J4"/>
    <mergeCell ref="K29:L29"/>
    <mergeCell ref="M29:N29"/>
    <mergeCell ref="A29:B30"/>
    <mergeCell ref="C29:D29"/>
    <mergeCell ref="E29:F29"/>
    <mergeCell ref="G29:H29"/>
    <mergeCell ref="A27:B28"/>
    <mergeCell ref="A2:B3"/>
    <mergeCell ref="A33:B33"/>
    <mergeCell ref="I29:J29"/>
    <mergeCell ref="A4:B5"/>
  </mergeCells>
  <printOptions/>
  <pageMargins left="0.75" right="0.75" top="1" bottom="1" header="0.512" footer="0.512"/>
  <pageSetup horizontalDpi="300" verticalDpi="3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37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A1" sqref="A1:K1"/>
    </sheetView>
  </sheetViews>
  <sheetFormatPr defaultColWidth="8.00390625" defaultRowHeight="13.5"/>
  <cols>
    <col min="1" max="1" width="11.875" style="18" customWidth="1"/>
    <col min="2" max="11" width="7.50390625" style="18" customWidth="1"/>
    <col min="12" max="12" width="5.875" style="18" customWidth="1"/>
    <col min="13" max="13" width="6.375" style="18" bestFit="1" customWidth="1"/>
    <col min="14" max="14" width="6.00390625" style="18" bestFit="1" customWidth="1"/>
    <col min="15" max="15" width="6.375" style="18" bestFit="1" customWidth="1"/>
    <col min="16" max="16" width="6.875" style="18" bestFit="1" customWidth="1"/>
    <col min="17" max="17" width="6.375" style="18" bestFit="1" customWidth="1"/>
    <col min="18" max="18" width="5.75390625" style="18" customWidth="1"/>
    <col min="19" max="19" width="6.375" style="18" bestFit="1" customWidth="1"/>
    <col min="20" max="20" width="5.75390625" style="18" customWidth="1"/>
    <col min="21" max="21" width="6.375" style="18" bestFit="1" customWidth="1"/>
    <col min="22" max="22" width="6.125" style="18" customWidth="1"/>
    <col min="23" max="23" width="6.375" style="18" bestFit="1" customWidth="1"/>
    <col min="24" max="24" width="6.00390625" style="18" bestFit="1" customWidth="1"/>
    <col min="25" max="25" width="6.375" style="18" bestFit="1" customWidth="1"/>
    <col min="26" max="16384" width="8.00390625" style="18" customWidth="1"/>
  </cols>
  <sheetData>
    <row r="1" spans="1:25" s="17" customFormat="1" ht="21" customHeight="1">
      <c r="A1" s="166" t="s">
        <v>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30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s="19" customFormat="1" ht="21" customHeight="1">
      <c r="A2" s="102" t="s">
        <v>127</v>
      </c>
      <c r="X2" s="172" t="s">
        <v>126</v>
      </c>
      <c r="Y2" s="173"/>
    </row>
    <row r="3" spans="1:25" ht="27.75" customHeight="1">
      <c r="A3" s="152" t="s">
        <v>6</v>
      </c>
      <c r="B3" s="153" t="s">
        <v>0</v>
      </c>
      <c r="C3" s="153"/>
      <c r="D3" s="170" t="s">
        <v>9</v>
      </c>
      <c r="E3" s="153"/>
      <c r="F3" s="170" t="s">
        <v>10</v>
      </c>
      <c r="G3" s="153"/>
      <c r="H3" s="170" t="s">
        <v>11</v>
      </c>
      <c r="I3" s="153"/>
      <c r="J3" s="170" t="s">
        <v>12</v>
      </c>
      <c r="K3" s="171"/>
      <c r="L3" s="176" t="s">
        <v>74</v>
      </c>
      <c r="M3" s="177"/>
      <c r="N3" s="170" t="s">
        <v>18</v>
      </c>
      <c r="O3" s="153"/>
      <c r="P3" s="170" t="s">
        <v>13</v>
      </c>
      <c r="Q3" s="153"/>
      <c r="R3" s="170" t="s">
        <v>14</v>
      </c>
      <c r="S3" s="153"/>
      <c r="T3" s="170" t="s">
        <v>15</v>
      </c>
      <c r="U3" s="153"/>
      <c r="V3" s="170" t="s">
        <v>16</v>
      </c>
      <c r="W3" s="153"/>
      <c r="X3" s="170" t="s">
        <v>17</v>
      </c>
      <c r="Y3" s="171"/>
    </row>
    <row r="4" spans="1:25" ht="21.75" customHeight="1">
      <c r="A4" s="152"/>
      <c r="B4" s="22" t="s">
        <v>7</v>
      </c>
      <c r="C4" s="22" t="s">
        <v>8</v>
      </c>
      <c r="D4" s="22" t="s">
        <v>7</v>
      </c>
      <c r="E4" s="22" t="s">
        <v>8</v>
      </c>
      <c r="F4" s="22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39" t="s">
        <v>8</v>
      </c>
      <c r="L4" s="21" t="s">
        <v>7</v>
      </c>
      <c r="M4" s="22" t="s">
        <v>8</v>
      </c>
      <c r="N4" s="22" t="s">
        <v>7</v>
      </c>
      <c r="O4" s="22" t="s">
        <v>8</v>
      </c>
      <c r="P4" s="22" t="s">
        <v>7</v>
      </c>
      <c r="Q4" s="22" t="s">
        <v>8</v>
      </c>
      <c r="R4" s="22" t="s">
        <v>7</v>
      </c>
      <c r="S4" s="22" t="s">
        <v>8</v>
      </c>
      <c r="T4" s="22" t="s">
        <v>7</v>
      </c>
      <c r="U4" s="22" t="s">
        <v>8</v>
      </c>
      <c r="V4" s="22" t="s">
        <v>7</v>
      </c>
      <c r="W4" s="22" t="s">
        <v>8</v>
      </c>
      <c r="X4" s="22" t="s">
        <v>7</v>
      </c>
      <c r="Y4" s="39" t="s">
        <v>8</v>
      </c>
    </row>
    <row r="5" spans="1:25" ht="21.75" customHeight="1">
      <c r="A5" s="40"/>
      <c r="B5" s="168" t="s">
        <v>130</v>
      </c>
      <c r="C5" s="168"/>
      <c r="D5" s="168"/>
      <c r="E5" s="168"/>
      <c r="F5" s="168"/>
      <c r="G5" s="168"/>
      <c r="H5" s="168"/>
      <c r="I5" s="168"/>
      <c r="J5" s="168"/>
      <c r="K5" s="169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1.75" customHeight="1">
      <c r="A6" s="42" t="s">
        <v>34</v>
      </c>
      <c r="B6" s="25">
        <f aca="true" t="shared" si="0" ref="B6:C8">SUM(D6,F6,H6,J6,L6,N6,P6,R6,T6,V6,X6)</f>
        <v>4969</v>
      </c>
      <c r="C6" s="43">
        <f t="shared" si="0"/>
        <v>100.00000000000001</v>
      </c>
      <c r="D6" s="25">
        <v>15</v>
      </c>
      <c r="E6" s="43">
        <v>0.3</v>
      </c>
      <c r="F6" s="25">
        <v>33</v>
      </c>
      <c r="G6" s="43">
        <v>0.7</v>
      </c>
      <c r="H6" s="25">
        <v>515</v>
      </c>
      <c r="I6" s="43">
        <v>10.4</v>
      </c>
      <c r="J6" s="25">
        <v>1180</v>
      </c>
      <c r="K6" s="44">
        <v>23.7</v>
      </c>
      <c r="L6" s="45">
        <v>4</v>
      </c>
      <c r="M6" s="43">
        <v>0.1</v>
      </c>
      <c r="N6" s="25">
        <v>90</v>
      </c>
      <c r="O6" s="43">
        <v>1.8</v>
      </c>
      <c r="P6" s="25">
        <v>2108</v>
      </c>
      <c r="Q6" s="43">
        <v>42.4</v>
      </c>
      <c r="R6" s="25">
        <v>43</v>
      </c>
      <c r="S6" s="43">
        <v>0.9</v>
      </c>
      <c r="T6" s="25">
        <v>60</v>
      </c>
      <c r="U6" s="43">
        <v>1.2</v>
      </c>
      <c r="V6" s="25">
        <v>881</v>
      </c>
      <c r="W6" s="43">
        <v>17.7</v>
      </c>
      <c r="X6" s="25">
        <v>40</v>
      </c>
      <c r="Y6" s="44">
        <v>0.8</v>
      </c>
    </row>
    <row r="7" spans="1:25" ht="21.75" customHeight="1">
      <c r="A7" s="46">
        <v>61</v>
      </c>
      <c r="B7" s="25">
        <f t="shared" si="0"/>
        <v>5398</v>
      </c>
      <c r="C7" s="43">
        <f t="shared" si="0"/>
        <v>99.99999999999999</v>
      </c>
      <c r="D7" s="25">
        <v>5</v>
      </c>
      <c r="E7" s="43">
        <v>0.1</v>
      </c>
      <c r="F7" s="25">
        <v>81</v>
      </c>
      <c r="G7" s="43">
        <v>1.5</v>
      </c>
      <c r="H7" s="25">
        <v>574</v>
      </c>
      <c r="I7" s="43">
        <v>10.6</v>
      </c>
      <c r="J7" s="25">
        <v>1271</v>
      </c>
      <c r="K7" s="44">
        <v>23.5</v>
      </c>
      <c r="L7" s="45">
        <v>4</v>
      </c>
      <c r="M7" s="43">
        <v>0.1</v>
      </c>
      <c r="N7" s="25">
        <v>83</v>
      </c>
      <c r="O7" s="43">
        <v>1.5</v>
      </c>
      <c r="P7" s="25">
        <v>2174</v>
      </c>
      <c r="Q7" s="43">
        <v>40.3</v>
      </c>
      <c r="R7" s="25">
        <v>58</v>
      </c>
      <c r="S7" s="43">
        <v>1.1</v>
      </c>
      <c r="T7" s="25">
        <v>82</v>
      </c>
      <c r="U7" s="43">
        <v>1.5</v>
      </c>
      <c r="V7" s="25">
        <v>1025</v>
      </c>
      <c r="W7" s="43">
        <v>19</v>
      </c>
      <c r="X7" s="25">
        <v>41</v>
      </c>
      <c r="Y7" s="44">
        <v>0.8</v>
      </c>
    </row>
    <row r="8" spans="1:25" ht="21.75" customHeight="1">
      <c r="A8" s="42" t="s">
        <v>19</v>
      </c>
      <c r="B8" s="25">
        <f t="shared" si="0"/>
        <v>5640</v>
      </c>
      <c r="C8" s="43">
        <f t="shared" si="0"/>
        <v>100.00000000000001</v>
      </c>
      <c r="D8" s="25">
        <v>15</v>
      </c>
      <c r="E8" s="43">
        <v>0.3</v>
      </c>
      <c r="F8" s="25">
        <v>74</v>
      </c>
      <c r="G8" s="43">
        <v>1.3</v>
      </c>
      <c r="H8" s="25">
        <v>666</v>
      </c>
      <c r="I8" s="43">
        <v>11.8</v>
      </c>
      <c r="J8" s="25">
        <v>1305</v>
      </c>
      <c r="K8" s="44">
        <v>23.2</v>
      </c>
      <c r="L8" s="45">
        <v>4</v>
      </c>
      <c r="M8" s="43">
        <v>0.1</v>
      </c>
      <c r="N8" s="25">
        <v>144</v>
      </c>
      <c r="O8" s="43">
        <v>2.6</v>
      </c>
      <c r="P8" s="25">
        <v>2061</v>
      </c>
      <c r="Q8" s="43">
        <v>36.5</v>
      </c>
      <c r="R8" s="25">
        <v>63</v>
      </c>
      <c r="S8" s="43">
        <v>1.1</v>
      </c>
      <c r="T8" s="25">
        <v>104</v>
      </c>
      <c r="U8" s="43">
        <v>1.8</v>
      </c>
      <c r="V8" s="25">
        <v>1162</v>
      </c>
      <c r="W8" s="43">
        <v>20.6</v>
      </c>
      <c r="X8" s="25">
        <v>42</v>
      </c>
      <c r="Y8" s="44">
        <v>0.7</v>
      </c>
    </row>
    <row r="9" spans="1:25" ht="21.75" customHeight="1">
      <c r="A9" s="46">
        <v>8</v>
      </c>
      <c r="B9" s="25">
        <f>SUM(D9,F9,H9,J9,L9,N9,P9,R9,T9,V9,X9)</f>
        <v>5521</v>
      </c>
      <c r="C9" s="43">
        <v>100</v>
      </c>
      <c r="D9" s="25">
        <v>15</v>
      </c>
      <c r="E9" s="43">
        <v>0.3</v>
      </c>
      <c r="F9" s="25">
        <v>16</v>
      </c>
      <c r="G9" s="43">
        <v>0.3</v>
      </c>
      <c r="H9" s="25">
        <v>727</v>
      </c>
      <c r="I9" s="43">
        <v>13.2</v>
      </c>
      <c r="J9" s="25">
        <v>1201</v>
      </c>
      <c r="K9" s="44">
        <v>21.8</v>
      </c>
      <c r="L9" s="45">
        <v>4</v>
      </c>
      <c r="M9" s="43">
        <v>0.1</v>
      </c>
      <c r="N9" s="25">
        <v>154</v>
      </c>
      <c r="O9" s="43">
        <v>2.8</v>
      </c>
      <c r="P9" s="25">
        <v>1986</v>
      </c>
      <c r="Q9" s="43">
        <v>36</v>
      </c>
      <c r="R9" s="25">
        <v>64</v>
      </c>
      <c r="S9" s="43">
        <v>1.2</v>
      </c>
      <c r="T9" s="25">
        <v>109</v>
      </c>
      <c r="U9" s="43">
        <v>2</v>
      </c>
      <c r="V9" s="25">
        <v>1203</v>
      </c>
      <c r="W9" s="43">
        <v>21.8</v>
      </c>
      <c r="X9" s="25">
        <v>42</v>
      </c>
      <c r="Y9" s="44">
        <v>0.8</v>
      </c>
    </row>
    <row r="10" spans="1:25" s="52" customFormat="1" ht="21.75" customHeight="1">
      <c r="A10" s="47">
        <v>13</v>
      </c>
      <c r="B10" s="48">
        <v>5159</v>
      </c>
      <c r="C10" s="49">
        <v>100</v>
      </c>
      <c r="D10" s="48">
        <v>19</v>
      </c>
      <c r="E10" s="49">
        <v>0.4</v>
      </c>
      <c r="F10" s="48">
        <v>25</v>
      </c>
      <c r="G10" s="49">
        <v>0.5</v>
      </c>
      <c r="H10" s="48">
        <v>671</v>
      </c>
      <c r="I10" s="49">
        <v>13</v>
      </c>
      <c r="J10" s="48">
        <v>1023</v>
      </c>
      <c r="K10" s="50">
        <v>19.8</v>
      </c>
      <c r="L10" s="51">
        <v>3</v>
      </c>
      <c r="M10" s="49">
        <v>0.1</v>
      </c>
      <c r="N10" s="48">
        <v>154</v>
      </c>
      <c r="O10" s="49">
        <v>30</v>
      </c>
      <c r="P10" s="48">
        <v>1847</v>
      </c>
      <c r="Q10" s="49">
        <v>35.8</v>
      </c>
      <c r="R10" s="48">
        <v>48</v>
      </c>
      <c r="S10" s="49">
        <v>0.9</v>
      </c>
      <c r="T10" s="48">
        <v>121</v>
      </c>
      <c r="U10" s="49">
        <v>2.3</v>
      </c>
      <c r="V10" s="48">
        <v>1206</v>
      </c>
      <c r="W10" s="49">
        <v>23.4</v>
      </c>
      <c r="X10" s="48">
        <v>42</v>
      </c>
      <c r="Y10" s="50">
        <v>0.8</v>
      </c>
    </row>
    <row r="11" spans="1:25" ht="21.75" customHeight="1">
      <c r="A11" s="27" t="s">
        <v>20</v>
      </c>
      <c r="B11" s="25">
        <v>1897</v>
      </c>
      <c r="C11" s="43">
        <f>B11/$B$10%</f>
        <v>36.77069199457259</v>
      </c>
      <c r="D11" s="25">
        <v>1</v>
      </c>
      <c r="E11" s="43">
        <v>5.3</v>
      </c>
      <c r="F11" s="53" t="s">
        <v>5</v>
      </c>
      <c r="G11" s="53" t="s">
        <v>5</v>
      </c>
      <c r="H11" s="25">
        <v>172</v>
      </c>
      <c r="I11" s="43">
        <v>25.6</v>
      </c>
      <c r="J11" s="25">
        <v>234</v>
      </c>
      <c r="K11" s="44">
        <v>22.9</v>
      </c>
      <c r="L11" s="54">
        <v>2</v>
      </c>
      <c r="M11" s="55">
        <v>66.7</v>
      </c>
      <c r="N11" s="25">
        <v>26</v>
      </c>
      <c r="O11" s="43">
        <v>16.9</v>
      </c>
      <c r="P11" s="25">
        <v>826</v>
      </c>
      <c r="Q11" s="43">
        <v>44.7</v>
      </c>
      <c r="R11" s="25">
        <v>32</v>
      </c>
      <c r="S11" s="43">
        <v>66.7</v>
      </c>
      <c r="T11" s="25">
        <v>50</v>
      </c>
      <c r="U11" s="43">
        <v>41.3</v>
      </c>
      <c r="V11" s="25">
        <v>533</v>
      </c>
      <c r="W11" s="43">
        <v>44.2</v>
      </c>
      <c r="X11" s="25">
        <v>21</v>
      </c>
      <c r="Y11" s="44">
        <v>50</v>
      </c>
    </row>
    <row r="12" spans="1:25" ht="21.75" customHeight="1">
      <c r="A12" s="27" t="s">
        <v>21</v>
      </c>
      <c r="B12" s="25">
        <v>608</v>
      </c>
      <c r="C12" s="43">
        <f>B12/$B$10%</f>
        <v>11.785229695677456</v>
      </c>
      <c r="D12" s="25">
        <v>2</v>
      </c>
      <c r="E12" s="43">
        <v>10.5</v>
      </c>
      <c r="F12" s="25">
        <v>12</v>
      </c>
      <c r="G12" s="43">
        <v>48</v>
      </c>
      <c r="H12" s="25">
        <v>107</v>
      </c>
      <c r="I12" s="43">
        <v>15.9</v>
      </c>
      <c r="J12" s="25">
        <v>191</v>
      </c>
      <c r="K12" s="44">
        <v>18.7</v>
      </c>
      <c r="L12" s="54" t="s">
        <v>5</v>
      </c>
      <c r="M12" s="53" t="s">
        <v>5</v>
      </c>
      <c r="N12" s="25">
        <v>11</v>
      </c>
      <c r="O12" s="43">
        <v>7.1</v>
      </c>
      <c r="P12" s="25">
        <v>150</v>
      </c>
      <c r="Q12" s="43">
        <v>8.1</v>
      </c>
      <c r="R12" s="25">
        <v>2</v>
      </c>
      <c r="S12" s="43">
        <v>4.2</v>
      </c>
      <c r="T12" s="25">
        <v>14</v>
      </c>
      <c r="U12" s="43">
        <v>11.6</v>
      </c>
      <c r="V12" s="25">
        <v>115</v>
      </c>
      <c r="W12" s="43">
        <v>9.5</v>
      </c>
      <c r="X12" s="25">
        <v>4</v>
      </c>
      <c r="Y12" s="44">
        <v>9.5</v>
      </c>
    </row>
    <row r="13" spans="1:25" ht="21.75" customHeight="1">
      <c r="A13" s="27" t="s">
        <v>22</v>
      </c>
      <c r="B13" s="25">
        <v>165</v>
      </c>
      <c r="C13" s="43">
        <f aca="true" t="shared" si="1" ref="C13:C20">B13/$B$10%</f>
        <v>3.1982942430703623</v>
      </c>
      <c r="D13" s="28" t="s">
        <v>5</v>
      </c>
      <c r="E13" s="28" t="s">
        <v>5</v>
      </c>
      <c r="F13" s="25">
        <v>2</v>
      </c>
      <c r="G13" s="43">
        <v>8</v>
      </c>
      <c r="H13" s="25">
        <v>34</v>
      </c>
      <c r="I13" s="43">
        <v>5.1</v>
      </c>
      <c r="J13" s="25">
        <v>62</v>
      </c>
      <c r="K13" s="44">
        <v>6.1</v>
      </c>
      <c r="L13" s="54" t="s">
        <v>5</v>
      </c>
      <c r="M13" s="53" t="s">
        <v>5</v>
      </c>
      <c r="N13" s="25">
        <v>5</v>
      </c>
      <c r="O13" s="43">
        <v>3.2</v>
      </c>
      <c r="P13" s="25">
        <v>39</v>
      </c>
      <c r="Q13" s="43">
        <v>2.1</v>
      </c>
      <c r="R13" s="28" t="s">
        <v>5</v>
      </c>
      <c r="S13" s="53" t="s">
        <v>5</v>
      </c>
      <c r="T13" s="28" t="s">
        <v>5</v>
      </c>
      <c r="U13" s="53" t="s">
        <v>5</v>
      </c>
      <c r="V13" s="25">
        <v>22</v>
      </c>
      <c r="W13" s="43">
        <v>1.8</v>
      </c>
      <c r="X13" s="25">
        <v>1</v>
      </c>
      <c r="Y13" s="44">
        <v>2.4</v>
      </c>
    </row>
    <row r="14" spans="1:25" ht="21.75" customHeight="1">
      <c r="A14" s="27" t="s">
        <v>23</v>
      </c>
      <c r="B14" s="25">
        <v>430</v>
      </c>
      <c r="C14" s="43">
        <f t="shared" si="1"/>
        <v>8.334948633456095</v>
      </c>
      <c r="D14" s="25">
        <v>8</v>
      </c>
      <c r="E14" s="43">
        <v>42.1</v>
      </c>
      <c r="F14" s="25">
        <v>1</v>
      </c>
      <c r="G14" s="43">
        <v>4</v>
      </c>
      <c r="H14" s="25">
        <v>72</v>
      </c>
      <c r="I14" s="43">
        <v>1.7</v>
      </c>
      <c r="J14" s="25">
        <v>83</v>
      </c>
      <c r="K14" s="44">
        <v>8.1</v>
      </c>
      <c r="L14" s="45">
        <v>1</v>
      </c>
      <c r="M14" s="43">
        <v>33.3</v>
      </c>
      <c r="N14" s="25">
        <v>14</v>
      </c>
      <c r="O14" s="43">
        <v>9.1</v>
      </c>
      <c r="P14" s="25">
        <v>129</v>
      </c>
      <c r="Q14" s="43">
        <v>7</v>
      </c>
      <c r="R14" s="25">
        <v>1</v>
      </c>
      <c r="S14" s="43">
        <v>2.1</v>
      </c>
      <c r="T14" s="25">
        <v>11</v>
      </c>
      <c r="U14" s="43">
        <v>9.1</v>
      </c>
      <c r="V14" s="25">
        <v>105</v>
      </c>
      <c r="W14" s="43">
        <v>8.7</v>
      </c>
      <c r="X14" s="25">
        <v>5</v>
      </c>
      <c r="Y14" s="44">
        <v>11.9</v>
      </c>
    </row>
    <row r="15" spans="1:25" ht="21.75" customHeight="1">
      <c r="A15" s="27" t="s">
        <v>24</v>
      </c>
      <c r="B15" s="25">
        <v>106</v>
      </c>
      <c r="C15" s="43">
        <f t="shared" si="1"/>
        <v>2.0546617561542933</v>
      </c>
      <c r="D15" s="28" t="s">
        <v>5</v>
      </c>
      <c r="E15" s="53" t="s">
        <v>5</v>
      </c>
      <c r="F15" s="25">
        <v>2</v>
      </c>
      <c r="G15" s="43">
        <v>8</v>
      </c>
      <c r="H15" s="25">
        <v>21</v>
      </c>
      <c r="I15" s="43">
        <v>3.1</v>
      </c>
      <c r="J15" s="25">
        <v>25</v>
      </c>
      <c r="K15" s="44">
        <v>2.4</v>
      </c>
      <c r="L15" s="54" t="s">
        <v>5</v>
      </c>
      <c r="M15" s="53" t="s">
        <v>5</v>
      </c>
      <c r="N15" s="25">
        <v>3</v>
      </c>
      <c r="O15" s="43">
        <v>1.9</v>
      </c>
      <c r="P15" s="25">
        <v>29</v>
      </c>
      <c r="Q15" s="43">
        <v>1.6</v>
      </c>
      <c r="R15" s="28" t="s">
        <v>5</v>
      </c>
      <c r="S15" s="53" t="s">
        <v>5</v>
      </c>
      <c r="T15" s="28">
        <v>1</v>
      </c>
      <c r="U15" s="53">
        <v>0.8</v>
      </c>
      <c r="V15" s="25">
        <v>24</v>
      </c>
      <c r="W15" s="43">
        <v>2</v>
      </c>
      <c r="X15" s="25">
        <v>1</v>
      </c>
      <c r="Y15" s="44">
        <v>2.4</v>
      </c>
    </row>
    <row r="16" spans="1:25" ht="21.75" customHeight="1">
      <c r="A16" s="27" t="s">
        <v>25</v>
      </c>
      <c r="B16" s="25">
        <v>65</v>
      </c>
      <c r="C16" s="43">
        <f t="shared" si="1"/>
        <v>1.2599340957549912</v>
      </c>
      <c r="D16" s="25">
        <v>1</v>
      </c>
      <c r="E16" s="43">
        <v>5.3</v>
      </c>
      <c r="F16" s="28" t="s">
        <v>5</v>
      </c>
      <c r="G16" s="53" t="s">
        <v>5</v>
      </c>
      <c r="H16" s="25">
        <v>16</v>
      </c>
      <c r="I16" s="43">
        <v>2.4</v>
      </c>
      <c r="J16" s="25">
        <v>13</v>
      </c>
      <c r="K16" s="44">
        <v>1.3</v>
      </c>
      <c r="L16" s="54" t="s">
        <v>5</v>
      </c>
      <c r="M16" s="53" t="s">
        <v>5</v>
      </c>
      <c r="N16" s="25">
        <v>2</v>
      </c>
      <c r="O16" s="43">
        <v>1.3</v>
      </c>
      <c r="P16" s="25">
        <v>20</v>
      </c>
      <c r="Q16" s="43">
        <v>1.1</v>
      </c>
      <c r="R16" s="28" t="s">
        <v>5</v>
      </c>
      <c r="S16" s="53" t="s">
        <v>5</v>
      </c>
      <c r="T16" s="28" t="s">
        <v>5</v>
      </c>
      <c r="U16" s="53" t="s">
        <v>5</v>
      </c>
      <c r="V16" s="25">
        <v>12</v>
      </c>
      <c r="W16" s="43">
        <v>1</v>
      </c>
      <c r="X16" s="25">
        <v>1</v>
      </c>
      <c r="Y16" s="44">
        <v>2.4</v>
      </c>
    </row>
    <row r="17" spans="1:25" ht="21.75" customHeight="1">
      <c r="A17" s="27" t="s">
        <v>26</v>
      </c>
      <c r="B17" s="25">
        <v>137</v>
      </c>
      <c r="C17" s="43">
        <f t="shared" si="1"/>
        <v>2.6555534018220586</v>
      </c>
      <c r="D17" s="25">
        <v>1</v>
      </c>
      <c r="E17" s="43">
        <v>5.3</v>
      </c>
      <c r="F17" s="25">
        <v>1</v>
      </c>
      <c r="G17" s="43">
        <v>4</v>
      </c>
      <c r="H17" s="25">
        <v>26</v>
      </c>
      <c r="I17" s="43">
        <v>3</v>
      </c>
      <c r="J17" s="25">
        <v>39</v>
      </c>
      <c r="K17" s="44">
        <v>3.8</v>
      </c>
      <c r="L17" s="54" t="s">
        <v>5</v>
      </c>
      <c r="M17" s="53" t="s">
        <v>5</v>
      </c>
      <c r="N17" s="25">
        <v>11</v>
      </c>
      <c r="O17" s="43">
        <v>7.1</v>
      </c>
      <c r="P17" s="25">
        <v>29</v>
      </c>
      <c r="Q17" s="43">
        <v>1.6</v>
      </c>
      <c r="R17" s="28" t="s">
        <v>5</v>
      </c>
      <c r="S17" s="53" t="s">
        <v>5</v>
      </c>
      <c r="T17" s="28" t="s">
        <v>5</v>
      </c>
      <c r="U17" s="53" t="s">
        <v>5</v>
      </c>
      <c r="V17" s="25">
        <v>29</v>
      </c>
      <c r="W17" s="43">
        <v>2.4</v>
      </c>
      <c r="X17" s="25">
        <v>1</v>
      </c>
      <c r="Y17" s="44">
        <v>2.4</v>
      </c>
    </row>
    <row r="18" spans="1:25" ht="21.75" customHeight="1">
      <c r="A18" s="27" t="s">
        <v>27</v>
      </c>
      <c r="B18" s="25">
        <v>1344</v>
      </c>
      <c r="C18" s="43">
        <f t="shared" si="1"/>
        <v>26.051560379918588</v>
      </c>
      <c r="D18" s="25">
        <v>5</v>
      </c>
      <c r="E18" s="43">
        <v>26.3</v>
      </c>
      <c r="F18" s="25">
        <v>4</v>
      </c>
      <c r="G18" s="43">
        <v>16</v>
      </c>
      <c r="H18" s="25">
        <v>143</v>
      </c>
      <c r="I18" s="43">
        <v>21.3</v>
      </c>
      <c r="J18" s="25">
        <v>283</v>
      </c>
      <c r="K18" s="44">
        <v>27.7</v>
      </c>
      <c r="L18" s="54" t="s">
        <v>5</v>
      </c>
      <c r="M18" s="53" t="s">
        <v>5</v>
      </c>
      <c r="N18" s="25">
        <v>73</v>
      </c>
      <c r="O18" s="43">
        <v>47.4</v>
      </c>
      <c r="P18" s="25">
        <v>505</v>
      </c>
      <c r="Q18" s="43">
        <v>27.3</v>
      </c>
      <c r="R18" s="25">
        <v>7</v>
      </c>
      <c r="S18" s="43">
        <v>14.6</v>
      </c>
      <c r="T18" s="25">
        <v>41</v>
      </c>
      <c r="U18" s="43">
        <v>33.9</v>
      </c>
      <c r="V18" s="25">
        <v>277</v>
      </c>
      <c r="W18" s="43">
        <v>23</v>
      </c>
      <c r="X18" s="25">
        <v>6</v>
      </c>
      <c r="Y18" s="44">
        <v>14.3</v>
      </c>
    </row>
    <row r="19" spans="1:25" ht="21.75" customHeight="1">
      <c r="A19" s="27" t="s">
        <v>28</v>
      </c>
      <c r="B19" s="25">
        <v>142</v>
      </c>
      <c r="C19" s="43">
        <f t="shared" si="1"/>
        <v>2.752471409187827</v>
      </c>
      <c r="D19" s="28" t="s">
        <v>5</v>
      </c>
      <c r="E19" s="53" t="s">
        <v>5</v>
      </c>
      <c r="F19" s="28" t="s">
        <v>5</v>
      </c>
      <c r="G19" s="53" t="s">
        <v>5</v>
      </c>
      <c r="H19" s="25">
        <v>26</v>
      </c>
      <c r="I19" s="43">
        <v>3.9</v>
      </c>
      <c r="J19" s="25">
        <v>44</v>
      </c>
      <c r="K19" s="44">
        <v>4.3</v>
      </c>
      <c r="L19" s="54" t="s">
        <v>5</v>
      </c>
      <c r="M19" s="53" t="s">
        <v>5</v>
      </c>
      <c r="N19" s="25">
        <v>5</v>
      </c>
      <c r="O19" s="43">
        <v>3.2</v>
      </c>
      <c r="P19" s="25">
        <v>26</v>
      </c>
      <c r="Q19" s="43">
        <v>1.4</v>
      </c>
      <c r="R19" s="25">
        <v>1</v>
      </c>
      <c r="S19" s="43">
        <v>2.1</v>
      </c>
      <c r="T19" s="25">
        <v>1</v>
      </c>
      <c r="U19" s="43">
        <v>0.8</v>
      </c>
      <c r="V19" s="25">
        <v>38</v>
      </c>
      <c r="W19" s="43">
        <v>3.2</v>
      </c>
      <c r="X19" s="25">
        <v>1</v>
      </c>
      <c r="Y19" s="44">
        <v>2.4</v>
      </c>
    </row>
    <row r="20" spans="1:25" ht="21.75" customHeight="1">
      <c r="A20" s="27" t="s">
        <v>29</v>
      </c>
      <c r="B20" s="25">
        <v>265</v>
      </c>
      <c r="C20" s="43">
        <f t="shared" si="1"/>
        <v>5.136654390385734</v>
      </c>
      <c r="D20" s="25">
        <v>1</v>
      </c>
      <c r="E20" s="43">
        <v>5.3</v>
      </c>
      <c r="F20" s="25">
        <v>3</v>
      </c>
      <c r="G20" s="55">
        <v>12</v>
      </c>
      <c r="H20" s="25">
        <v>54</v>
      </c>
      <c r="I20" s="43">
        <v>8</v>
      </c>
      <c r="J20" s="25">
        <v>49</v>
      </c>
      <c r="K20" s="44">
        <v>4.8</v>
      </c>
      <c r="L20" s="54" t="s">
        <v>5</v>
      </c>
      <c r="M20" s="53" t="s">
        <v>5</v>
      </c>
      <c r="N20" s="25">
        <v>4</v>
      </c>
      <c r="O20" s="43">
        <v>2.6</v>
      </c>
      <c r="P20" s="25">
        <v>94</v>
      </c>
      <c r="Q20" s="43">
        <v>5.1</v>
      </c>
      <c r="R20" s="25">
        <v>5</v>
      </c>
      <c r="S20" s="43">
        <v>10.4</v>
      </c>
      <c r="T20" s="25">
        <v>3</v>
      </c>
      <c r="U20" s="43">
        <v>2.5</v>
      </c>
      <c r="V20" s="25">
        <v>51</v>
      </c>
      <c r="W20" s="43">
        <v>4.2</v>
      </c>
      <c r="X20" s="25">
        <v>1</v>
      </c>
      <c r="Y20" s="44">
        <v>2.4</v>
      </c>
    </row>
    <row r="21" spans="1:25" ht="21.75" customHeight="1">
      <c r="A21" s="56"/>
      <c r="B21" s="174" t="s">
        <v>131</v>
      </c>
      <c r="C21" s="174"/>
      <c r="D21" s="174"/>
      <c r="E21" s="174"/>
      <c r="F21" s="174"/>
      <c r="G21" s="174"/>
      <c r="H21" s="174"/>
      <c r="I21" s="174"/>
      <c r="J21" s="174"/>
      <c r="K21" s="175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21.75" customHeight="1">
      <c r="A22" s="42" t="s">
        <v>34</v>
      </c>
      <c r="B22" s="25">
        <f aca="true" t="shared" si="2" ref="B22:C25">SUM(D22,F22,H22,J22,L22,N22,P22,R22,T22,V22,X22)</f>
        <v>35761</v>
      </c>
      <c r="C22" s="43">
        <f t="shared" si="2"/>
        <v>100.00000000000001</v>
      </c>
      <c r="D22" s="25">
        <v>101</v>
      </c>
      <c r="E22" s="43">
        <v>0.3</v>
      </c>
      <c r="F22" s="25">
        <v>302</v>
      </c>
      <c r="G22" s="43">
        <v>0.8</v>
      </c>
      <c r="H22" s="25">
        <v>3419</v>
      </c>
      <c r="I22" s="43">
        <v>9.6</v>
      </c>
      <c r="J22" s="25">
        <v>14937</v>
      </c>
      <c r="K22" s="44">
        <v>41.8</v>
      </c>
      <c r="L22" s="45">
        <v>145</v>
      </c>
      <c r="M22" s="43">
        <v>0.4</v>
      </c>
      <c r="N22" s="25">
        <v>1280</v>
      </c>
      <c r="O22" s="43">
        <v>3.6</v>
      </c>
      <c r="P22" s="25">
        <v>7892</v>
      </c>
      <c r="Q22" s="43">
        <v>22.1</v>
      </c>
      <c r="R22" s="25">
        <v>690</v>
      </c>
      <c r="S22" s="43">
        <v>1.9</v>
      </c>
      <c r="T22" s="25">
        <v>153</v>
      </c>
      <c r="U22" s="43">
        <v>0.4</v>
      </c>
      <c r="V22" s="25">
        <v>5987</v>
      </c>
      <c r="W22" s="43">
        <v>16.7</v>
      </c>
      <c r="X22" s="25">
        <v>855</v>
      </c>
      <c r="Y22" s="44">
        <v>2.4</v>
      </c>
    </row>
    <row r="23" spans="1:25" ht="21.75" customHeight="1">
      <c r="A23" s="46">
        <v>61</v>
      </c>
      <c r="B23" s="25">
        <f t="shared" si="2"/>
        <v>39348</v>
      </c>
      <c r="C23" s="43">
        <f t="shared" si="2"/>
        <v>100.00000000000001</v>
      </c>
      <c r="D23" s="25">
        <v>36</v>
      </c>
      <c r="E23" s="43">
        <v>0.1</v>
      </c>
      <c r="F23" s="25">
        <v>379</v>
      </c>
      <c r="G23" s="43">
        <v>1</v>
      </c>
      <c r="H23" s="25">
        <v>3660</v>
      </c>
      <c r="I23" s="43">
        <v>9.3</v>
      </c>
      <c r="J23" s="25">
        <v>16158</v>
      </c>
      <c r="K23" s="44">
        <v>41.1</v>
      </c>
      <c r="L23" s="45">
        <v>153</v>
      </c>
      <c r="M23" s="43">
        <v>0.4</v>
      </c>
      <c r="N23" s="25">
        <v>1348</v>
      </c>
      <c r="O23" s="43">
        <v>3.4</v>
      </c>
      <c r="P23" s="25">
        <v>8372</v>
      </c>
      <c r="Q23" s="43">
        <v>21.3</v>
      </c>
      <c r="R23" s="25">
        <v>762</v>
      </c>
      <c r="S23" s="43">
        <v>1.9</v>
      </c>
      <c r="T23" s="25">
        <v>176</v>
      </c>
      <c r="U23" s="43">
        <v>0.4</v>
      </c>
      <c r="V23" s="25">
        <v>7360</v>
      </c>
      <c r="W23" s="43">
        <v>18.7</v>
      </c>
      <c r="X23" s="25">
        <v>944</v>
      </c>
      <c r="Y23" s="44">
        <v>2.4</v>
      </c>
    </row>
    <row r="24" spans="1:25" ht="21.75" customHeight="1">
      <c r="A24" s="42" t="s">
        <v>19</v>
      </c>
      <c r="B24" s="25">
        <f t="shared" si="2"/>
        <v>44534</v>
      </c>
      <c r="C24" s="43">
        <f t="shared" si="2"/>
        <v>99.99999999999999</v>
      </c>
      <c r="D24" s="25">
        <v>125</v>
      </c>
      <c r="E24" s="43">
        <v>0.3</v>
      </c>
      <c r="F24" s="25">
        <v>406</v>
      </c>
      <c r="G24" s="43">
        <v>0.9</v>
      </c>
      <c r="H24" s="25">
        <v>3741</v>
      </c>
      <c r="I24" s="43">
        <v>8.4</v>
      </c>
      <c r="J24" s="25">
        <v>17379</v>
      </c>
      <c r="K24" s="44">
        <v>39</v>
      </c>
      <c r="L24" s="45">
        <v>169</v>
      </c>
      <c r="M24" s="43">
        <v>0.4</v>
      </c>
      <c r="N24" s="25">
        <v>2272</v>
      </c>
      <c r="O24" s="43">
        <v>5.1</v>
      </c>
      <c r="P24" s="25">
        <v>9890</v>
      </c>
      <c r="Q24" s="43">
        <v>22.2</v>
      </c>
      <c r="R24" s="25">
        <v>891</v>
      </c>
      <c r="S24" s="43">
        <v>2</v>
      </c>
      <c r="T24" s="25">
        <v>253</v>
      </c>
      <c r="U24" s="43">
        <v>0.6</v>
      </c>
      <c r="V24" s="25">
        <v>8448</v>
      </c>
      <c r="W24" s="43">
        <v>19</v>
      </c>
      <c r="X24" s="25">
        <v>960</v>
      </c>
      <c r="Y24" s="44">
        <v>2.1</v>
      </c>
    </row>
    <row r="25" spans="1:25" ht="21.75" customHeight="1">
      <c r="A25" s="46">
        <v>8</v>
      </c>
      <c r="B25" s="25">
        <f t="shared" si="2"/>
        <v>45254</v>
      </c>
      <c r="C25" s="43">
        <f t="shared" si="2"/>
        <v>99.99999999999999</v>
      </c>
      <c r="D25" s="25">
        <v>156</v>
      </c>
      <c r="E25" s="43">
        <v>0.3</v>
      </c>
      <c r="F25" s="25">
        <v>308</v>
      </c>
      <c r="G25" s="43">
        <v>0.7</v>
      </c>
      <c r="H25" s="25">
        <v>3977</v>
      </c>
      <c r="I25" s="43">
        <v>8.8</v>
      </c>
      <c r="J25" s="25">
        <v>15993</v>
      </c>
      <c r="K25" s="44">
        <v>35.3</v>
      </c>
      <c r="L25" s="45">
        <v>172</v>
      </c>
      <c r="M25" s="43">
        <v>0.4</v>
      </c>
      <c r="N25" s="25">
        <v>2870</v>
      </c>
      <c r="O25" s="43">
        <v>6.3</v>
      </c>
      <c r="P25" s="25">
        <v>10483</v>
      </c>
      <c r="Q25" s="43">
        <v>23.2</v>
      </c>
      <c r="R25" s="25">
        <v>900</v>
      </c>
      <c r="S25" s="43">
        <v>2</v>
      </c>
      <c r="T25" s="25">
        <v>241</v>
      </c>
      <c r="U25" s="43">
        <v>0.5</v>
      </c>
      <c r="V25" s="25">
        <v>9134</v>
      </c>
      <c r="W25" s="43">
        <v>20.2</v>
      </c>
      <c r="X25" s="25">
        <v>1020</v>
      </c>
      <c r="Y25" s="44">
        <v>2.3</v>
      </c>
    </row>
    <row r="26" spans="1:25" s="52" customFormat="1" ht="21.75" customHeight="1">
      <c r="A26" s="47">
        <v>13</v>
      </c>
      <c r="B26" s="48">
        <v>42953</v>
      </c>
      <c r="C26" s="49">
        <f>SUM(E26,G26,I26,K26,M26,O26,Q26,S26,U26,W26,Y26)</f>
        <v>99.89999999999998</v>
      </c>
      <c r="D26" s="48">
        <v>159</v>
      </c>
      <c r="E26" s="49">
        <v>0.4</v>
      </c>
      <c r="F26" s="48">
        <v>298</v>
      </c>
      <c r="G26" s="49">
        <v>0.7</v>
      </c>
      <c r="H26" s="48">
        <v>3570</v>
      </c>
      <c r="I26" s="49">
        <v>8.3</v>
      </c>
      <c r="J26" s="48">
        <v>14065</v>
      </c>
      <c r="K26" s="50">
        <v>32.7</v>
      </c>
      <c r="L26" s="51">
        <v>134</v>
      </c>
      <c r="M26" s="49">
        <v>0.3</v>
      </c>
      <c r="N26" s="48">
        <v>3149</v>
      </c>
      <c r="O26" s="49">
        <v>7.3</v>
      </c>
      <c r="P26" s="48">
        <v>10515</v>
      </c>
      <c r="Q26" s="49">
        <v>24.5</v>
      </c>
      <c r="R26" s="48">
        <v>703</v>
      </c>
      <c r="S26" s="49">
        <v>1.6</v>
      </c>
      <c r="T26" s="48">
        <v>225</v>
      </c>
      <c r="U26" s="49">
        <v>0.5</v>
      </c>
      <c r="V26" s="48">
        <v>9061</v>
      </c>
      <c r="W26" s="49">
        <v>21.1</v>
      </c>
      <c r="X26" s="48">
        <v>1074</v>
      </c>
      <c r="Y26" s="50">
        <v>2.5</v>
      </c>
    </row>
    <row r="27" spans="1:25" ht="21.75" customHeight="1">
      <c r="A27" s="27" t="s">
        <v>20</v>
      </c>
      <c r="B27" s="25">
        <v>12011</v>
      </c>
      <c r="C27" s="43">
        <f aca="true" t="shared" si="3" ref="C27:C36">B27/$B$26%</f>
        <v>27.963122482713665</v>
      </c>
      <c r="D27" s="25">
        <v>3</v>
      </c>
      <c r="E27" s="43">
        <v>1.9</v>
      </c>
      <c r="F27" s="28" t="s">
        <v>5</v>
      </c>
      <c r="G27" s="53" t="s">
        <v>5</v>
      </c>
      <c r="H27" s="25">
        <v>895</v>
      </c>
      <c r="I27" s="43">
        <v>25.1</v>
      </c>
      <c r="J27" s="25">
        <v>1455</v>
      </c>
      <c r="K27" s="44">
        <v>10.3</v>
      </c>
      <c r="L27" s="45">
        <v>98</v>
      </c>
      <c r="M27" s="43">
        <v>73.1</v>
      </c>
      <c r="N27" s="25">
        <v>417</v>
      </c>
      <c r="O27" s="43">
        <v>13.2</v>
      </c>
      <c r="P27" s="25">
        <v>3924</v>
      </c>
      <c r="Q27" s="43">
        <v>37.3</v>
      </c>
      <c r="R27" s="25">
        <v>596</v>
      </c>
      <c r="S27" s="43">
        <v>84.8</v>
      </c>
      <c r="T27" s="25">
        <v>94</v>
      </c>
      <c r="U27" s="43">
        <v>41.8</v>
      </c>
      <c r="V27" s="25">
        <v>3792</v>
      </c>
      <c r="W27" s="43">
        <v>41.8</v>
      </c>
      <c r="X27" s="25">
        <v>737</v>
      </c>
      <c r="Y27" s="44">
        <v>68.6</v>
      </c>
    </row>
    <row r="28" spans="1:25" ht="21.75" customHeight="1">
      <c r="A28" s="27" t="s">
        <v>21</v>
      </c>
      <c r="B28" s="25">
        <v>4276</v>
      </c>
      <c r="C28" s="43">
        <f t="shared" si="3"/>
        <v>9.955067166437734</v>
      </c>
      <c r="D28" s="25">
        <v>6</v>
      </c>
      <c r="E28" s="43">
        <v>3.8</v>
      </c>
      <c r="F28" s="25">
        <v>92</v>
      </c>
      <c r="G28" s="55">
        <v>30.9</v>
      </c>
      <c r="H28" s="25">
        <v>687</v>
      </c>
      <c r="I28" s="43">
        <v>19.2</v>
      </c>
      <c r="J28" s="25">
        <v>1621</v>
      </c>
      <c r="K28" s="44">
        <v>11.5</v>
      </c>
      <c r="L28" s="54" t="s">
        <v>5</v>
      </c>
      <c r="M28" s="53" t="s">
        <v>5</v>
      </c>
      <c r="N28" s="25">
        <v>120</v>
      </c>
      <c r="O28" s="43">
        <v>3.8</v>
      </c>
      <c r="P28" s="25">
        <v>580</v>
      </c>
      <c r="Q28" s="43">
        <v>5.5</v>
      </c>
      <c r="R28" s="25">
        <v>11</v>
      </c>
      <c r="S28" s="43">
        <v>1.6</v>
      </c>
      <c r="T28" s="25">
        <v>22</v>
      </c>
      <c r="U28" s="43">
        <v>9.8</v>
      </c>
      <c r="V28" s="25">
        <v>1121</v>
      </c>
      <c r="W28" s="43">
        <v>12.4</v>
      </c>
      <c r="X28" s="25">
        <v>16</v>
      </c>
      <c r="Y28" s="44">
        <v>1.5</v>
      </c>
    </row>
    <row r="29" spans="1:25" ht="21.75" customHeight="1">
      <c r="A29" s="27" t="s">
        <v>22</v>
      </c>
      <c r="B29" s="25">
        <v>1577</v>
      </c>
      <c r="C29" s="43">
        <f t="shared" si="3"/>
        <v>3.671454845994459</v>
      </c>
      <c r="D29" s="28" t="s">
        <v>5</v>
      </c>
      <c r="E29" s="43">
        <v>1.9</v>
      </c>
      <c r="F29" s="25">
        <v>12</v>
      </c>
      <c r="G29" s="43">
        <v>4</v>
      </c>
      <c r="H29" s="25">
        <v>154</v>
      </c>
      <c r="I29" s="43">
        <v>4.3</v>
      </c>
      <c r="J29" s="25">
        <v>1012</v>
      </c>
      <c r="K29" s="44">
        <v>7.2</v>
      </c>
      <c r="L29" s="54" t="s">
        <v>5</v>
      </c>
      <c r="M29" s="53" t="s">
        <v>5</v>
      </c>
      <c r="N29" s="25">
        <v>30</v>
      </c>
      <c r="O29" s="43">
        <v>1</v>
      </c>
      <c r="P29" s="25">
        <v>165</v>
      </c>
      <c r="Q29" s="43">
        <v>1.6</v>
      </c>
      <c r="R29" s="28" t="s">
        <v>5</v>
      </c>
      <c r="S29" s="53" t="s">
        <v>5</v>
      </c>
      <c r="T29" s="28" t="s">
        <v>5</v>
      </c>
      <c r="U29" s="53" t="s">
        <v>5</v>
      </c>
      <c r="V29" s="25">
        <v>203</v>
      </c>
      <c r="W29" s="43">
        <v>2.2</v>
      </c>
      <c r="X29" s="25">
        <v>1</v>
      </c>
      <c r="Y29" s="44">
        <v>0.1</v>
      </c>
    </row>
    <row r="30" spans="1:25" ht="21.75" customHeight="1">
      <c r="A30" s="27" t="s">
        <v>23</v>
      </c>
      <c r="B30" s="25">
        <v>3087</v>
      </c>
      <c r="C30" s="43">
        <f t="shared" si="3"/>
        <v>7.186925243871208</v>
      </c>
      <c r="D30" s="25">
        <v>100</v>
      </c>
      <c r="E30" s="43">
        <v>62.9</v>
      </c>
      <c r="F30" s="25">
        <v>28</v>
      </c>
      <c r="G30" s="43">
        <v>9.4</v>
      </c>
      <c r="H30" s="25">
        <v>327</v>
      </c>
      <c r="I30" s="43">
        <v>9.2</v>
      </c>
      <c r="J30" s="25">
        <v>741</v>
      </c>
      <c r="K30" s="44">
        <v>5.3</v>
      </c>
      <c r="L30" s="45">
        <v>36</v>
      </c>
      <c r="M30" s="43">
        <v>26.9</v>
      </c>
      <c r="N30" s="25">
        <v>139</v>
      </c>
      <c r="O30" s="43">
        <v>4.4</v>
      </c>
      <c r="P30" s="25">
        <v>756</v>
      </c>
      <c r="Q30" s="43">
        <v>7.2</v>
      </c>
      <c r="R30" s="25">
        <v>10</v>
      </c>
      <c r="S30" s="43">
        <v>1.4</v>
      </c>
      <c r="T30" s="25">
        <v>11</v>
      </c>
      <c r="U30" s="43">
        <v>4.9</v>
      </c>
      <c r="V30" s="25">
        <v>833</v>
      </c>
      <c r="W30" s="43">
        <v>9.2</v>
      </c>
      <c r="X30" s="25">
        <v>106</v>
      </c>
      <c r="Y30" s="44">
        <v>9.9</v>
      </c>
    </row>
    <row r="31" spans="1:25" ht="21.75" customHeight="1">
      <c r="A31" s="27" t="s">
        <v>24</v>
      </c>
      <c r="B31" s="25">
        <v>494</v>
      </c>
      <c r="C31" s="43">
        <f t="shared" si="3"/>
        <v>1.150094289106698</v>
      </c>
      <c r="D31" s="28" t="s">
        <v>5</v>
      </c>
      <c r="E31" s="53" t="s">
        <v>5</v>
      </c>
      <c r="F31" s="25">
        <v>13</v>
      </c>
      <c r="G31" s="43">
        <v>4.4</v>
      </c>
      <c r="H31" s="25">
        <v>68</v>
      </c>
      <c r="I31" s="43">
        <v>1.9</v>
      </c>
      <c r="J31" s="25">
        <v>256</v>
      </c>
      <c r="K31" s="44">
        <v>1.8</v>
      </c>
      <c r="L31" s="54" t="s">
        <v>5</v>
      </c>
      <c r="M31" s="53" t="s">
        <v>5</v>
      </c>
      <c r="N31" s="25">
        <v>11</v>
      </c>
      <c r="O31" s="43">
        <v>0.3</v>
      </c>
      <c r="P31" s="25">
        <v>63</v>
      </c>
      <c r="Q31" s="43">
        <v>0.6</v>
      </c>
      <c r="R31" s="28" t="s">
        <v>5</v>
      </c>
      <c r="S31" s="53" t="s">
        <v>5</v>
      </c>
      <c r="T31" s="28">
        <v>2</v>
      </c>
      <c r="U31" s="53">
        <v>0.9</v>
      </c>
      <c r="V31" s="25">
        <v>80</v>
      </c>
      <c r="W31" s="43">
        <v>0.9</v>
      </c>
      <c r="X31" s="25">
        <v>1</v>
      </c>
      <c r="Y31" s="44">
        <v>0.1</v>
      </c>
    </row>
    <row r="32" spans="1:25" ht="21.75" customHeight="1">
      <c r="A32" s="27" t="s">
        <v>25</v>
      </c>
      <c r="B32" s="25">
        <v>346</v>
      </c>
      <c r="C32" s="43">
        <f t="shared" si="3"/>
        <v>0.8055316275929505</v>
      </c>
      <c r="D32" s="25">
        <v>5</v>
      </c>
      <c r="E32" s="43">
        <v>3.1</v>
      </c>
      <c r="F32" s="28" t="s">
        <v>5</v>
      </c>
      <c r="G32" s="53" t="s">
        <v>5</v>
      </c>
      <c r="H32" s="25">
        <v>82</v>
      </c>
      <c r="I32" s="43">
        <v>2.3</v>
      </c>
      <c r="J32" s="25">
        <v>75</v>
      </c>
      <c r="K32" s="44">
        <v>0.5</v>
      </c>
      <c r="L32" s="54" t="s">
        <v>5</v>
      </c>
      <c r="M32" s="53" t="s">
        <v>5</v>
      </c>
      <c r="N32" s="25">
        <v>13</v>
      </c>
      <c r="O32" s="43">
        <v>0.4</v>
      </c>
      <c r="P32" s="25">
        <v>59</v>
      </c>
      <c r="Q32" s="43">
        <v>0.6</v>
      </c>
      <c r="R32" s="28" t="s">
        <v>5</v>
      </c>
      <c r="S32" s="53" t="s">
        <v>5</v>
      </c>
      <c r="T32" s="28" t="s">
        <v>5</v>
      </c>
      <c r="U32" s="53" t="s">
        <v>5</v>
      </c>
      <c r="V32" s="25">
        <v>111</v>
      </c>
      <c r="W32" s="43">
        <v>1.2</v>
      </c>
      <c r="X32" s="25">
        <v>1</v>
      </c>
      <c r="Y32" s="44">
        <v>0.1</v>
      </c>
    </row>
    <row r="33" spans="1:25" ht="21.75" customHeight="1">
      <c r="A33" s="27" t="s">
        <v>26</v>
      </c>
      <c r="B33" s="25">
        <v>685</v>
      </c>
      <c r="C33" s="43">
        <f t="shared" si="3"/>
        <v>1.5947663725467371</v>
      </c>
      <c r="D33" s="25">
        <v>5</v>
      </c>
      <c r="E33" s="43">
        <v>3.1</v>
      </c>
      <c r="F33" s="25">
        <v>9</v>
      </c>
      <c r="G33" s="43">
        <v>3</v>
      </c>
      <c r="H33" s="25">
        <v>80</v>
      </c>
      <c r="I33" s="43">
        <v>2.2</v>
      </c>
      <c r="J33" s="25">
        <v>287</v>
      </c>
      <c r="K33" s="44">
        <v>2</v>
      </c>
      <c r="L33" s="54" t="s">
        <v>5</v>
      </c>
      <c r="M33" s="53" t="s">
        <v>5</v>
      </c>
      <c r="N33" s="25">
        <v>64</v>
      </c>
      <c r="O33" s="43">
        <v>2</v>
      </c>
      <c r="P33" s="25">
        <v>95</v>
      </c>
      <c r="Q33" s="43">
        <v>0.9</v>
      </c>
      <c r="R33" s="28" t="s">
        <v>5</v>
      </c>
      <c r="S33" s="53" t="s">
        <v>5</v>
      </c>
      <c r="T33" s="28" t="s">
        <v>5</v>
      </c>
      <c r="U33" s="53" t="s">
        <v>5</v>
      </c>
      <c r="V33" s="25">
        <v>144</v>
      </c>
      <c r="W33" s="43">
        <v>1.6</v>
      </c>
      <c r="X33" s="25">
        <v>1</v>
      </c>
      <c r="Y33" s="44">
        <v>0.1</v>
      </c>
    </row>
    <row r="34" spans="1:25" ht="21.75" customHeight="1">
      <c r="A34" s="27" t="s">
        <v>27</v>
      </c>
      <c r="B34" s="25">
        <v>17247</v>
      </c>
      <c r="C34" s="43">
        <f t="shared" si="3"/>
        <v>40.15319069680814</v>
      </c>
      <c r="D34" s="25">
        <v>34</v>
      </c>
      <c r="E34" s="43">
        <v>21.4</v>
      </c>
      <c r="F34" s="25">
        <v>121</v>
      </c>
      <c r="G34" s="43">
        <v>40.6</v>
      </c>
      <c r="H34" s="25">
        <v>888</v>
      </c>
      <c r="I34" s="43">
        <v>24.8</v>
      </c>
      <c r="J34" s="25">
        <v>7623</v>
      </c>
      <c r="K34" s="44">
        <v>54.2</v>
      </c>
      <c r="L34" s="54" t="s">
        <v>5</v>
      </c>
      <c r="M34" s="53" t="s">
        <v>5</v>
      </c>
      <c r="N34" s="25">
        <v>1888</v>
      </c>
      <c r="O34" s="43">
        <v>60</v>
      </c>
      <c r="P34" s="25">
        <v>4454</v>
      </c>
      <c r="Q34" s="43">
        <v>42.4</v>
      </c>
      <c r="R34" s="25">
        <v>50</v>
      </c>
      <c r="S34" s="43">
        <v>7.1</v>
      </c>
      <c r="T34" s="25">
        <v>85</v>
      </c>
      <c r="U34" s="43">
        <v>37.8</v>
      </c>
      <c r="V34" s="25">
        <v>1895</v>
      </c>
      <c r="W34" s="43">
        <v>20.9</v>
      </c>
      <c r="X34" s="25">
        <v>209</v>
      </c>
      <c r="Y34" s="44">
        <v>19.5</v>
      </c>
    </row>
    <row r="35" spans="1:25" ht="21.75" customHeight="1">
      <c r="A35" s="27" t="s">
        <v>28</v>
      </c>
      <c r="B35" s="25">
        <v>1008</v>
      </c>
      <c r="C35" s="43">
        <f t="shared" si="3"/>
        <v>2.346751100039578</v>
      </c>
      <c r="D35" s="28" t="s">
        <v>5</v>
      </c>
      <c r="E35" s="53" t="s">
        <v>5</v>
      </c>
      <c r="F35" s="28" t="s">
        <v>5</v>
      </c>
      <c r="G35" s="53" t="s">
        <v>5</v>
      </c>
      <c r="H35" s="25">
        <v>138</v>
      </c>
      <c r="I35" s="43">
        <v>3.9</v>
      </c>
      <c r="J35" s="25">
        <v>406</v>
      </c>
      <c r="K35" s="44">
        <v>2.9</v>
      </c>
      <c r="L35" s="54" t="s">
        <v>5</v>
      </c>
      <c r="M35" s="53" t="s">
        <v>5</v>
      </c>
      <c r="N35" s="25">
        <v>55</v>
      </c>
      <c r="O35" s="43">
        <v>1.7</v>
      </c>
      <c r="P35" s="25">
        <v>92</v>
      </c>
      <c r="Q35" s="43">
        <v>0.9</v>
      </c>
      <c r="R35" s="25">
        <v>2</v>
      </c>
      <c r="S35" s="43">
        <v>0.3</v>
      </c>
      <c r="T35" s="25">
        <v>6</v>
      </c>
      <c r="U35" s="43">
        <v>2.7</v>
      </c>
      <c r="V35" s="25">
        <v>308</v>
      </c>
      <c r="W35" s="43">
        <v>3.4</v>
      </c>
      <c r="X35" s="25">
        <v>1</v>
      </c>
      <c r="Y35" s="44">
        <v>0.1</v>
      </c>
    </row>
    <row r="36" spans="1:25" ht="21.75" customHeight="1">
      <c r="A36" s="35" t="s">
        <v>29</v>
      </c>
      <c r="B36" s="36">
        <v>2222</v>
      </c>
      <c r="C36" s="58">
        <f t="shared" si="3"/>
        <v>5.173096174888832</v>
      </c>
      <c r="D36" s="36">
        <v>6</v>
      </c>
      <c r="E36" s="58">
        <v>3.8</v>
      </c>
      <c r="F36" s="36">
        <v>23</v>
      </c>
      <c r="G36" s="59">
        <v>7.7</v>
      </c>
      <c r="H36" s="36">
        <v>251</v>
      </c>
      <c r="I36" s="58">
        <v>7</v>
      </c>
      <c r="J36" s="36">
        <v>589</v>
      </c>
      <c r="K36" s="60">
        <v>4.2</v>
      </c>
      <c r="L36" s="61" t="s">
        <v>5</v>
      </c>
      <c r="M36" s="62" t="s">
        <v>5</v>
      </c>
      <c r="N36" s="36">
        <v>412</v>
      </c>
      <c r="O36" s="58">
        <v>13.1</v>
      </c>
      <c r="P36" s="36">
        <v>327</v>
      </c>
      <c r="Q36" s="58">
        <v>3.1</v>
      </c>
      <c r="R36" s="36">
        <v>34</v>
      </c>
      <c r="S36" s="58">
        <v>4.8</v>
      </c>
      <c r="T36" s="36">
        <v>5</v>
      </c>
      <c r="U36" s="58">
        <v>2.2</v>
      </c>
      <c r="V36" s="36">
        <v>574</v>
      </c>
      <c r="W36" s="58">
        <v>6.3</v>
      </c>
      <c r="X36" s="36">
        <v>1</v>
      </c>
      <c r="Y36" s="60">
        <v>0.1</v>
      </c>
    </row>
    <row r="37" s="19" customFormat="1" ht="18" customHeight="1">
      <c r="A37" s="102" t="s">
        <v>72</v>
      </c>
    </row>
  </sheetData>
  <mergeCells count="18">
    <mergeCell ref="B21:K21"/>
    <mergeCell ref="R3:S3"/>
    <mergeCell ref="T3:U3"/>
    <mergeCell ref="V3:W3"/>
    <mergeCell ref="J3:K3"/>
    <mergeCell ref="L3:M3"/>
    <mergeCell ref="N3:O3"/>
    <mergeCell ref="P3:Q3"/>
    <mergeCell ref="B3:C3"/>
    <mergeCell ref="D3:E3"/>
    <mergeCell ref="A1:K1"/>
    <mergeCell ref="L1:Y1"/>
    <mergeCell ref="A3:A4"/>
    <mergeCell ref="B5:K5"/>
    <mergeCell ref="X3:Y3"/>
    <mergeCell ref="F3:G3"/>
    <mergeCell ref="H3:I3"/>
    <mergeCell ref="X2:Y2"/>
  </mergeCells>
  <printOptions/>
  <pageMargins left="0.79" right="0.75" top="0.78" bottom="0.77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2007-03-01T02:25:03Z</cp:lastPrinted>
  <dcterms:created xsi:type="dcterms:W3CDTF">1997-01-08T22:48:59Z</dcterms:created>
  <dcterms:modified xsi:type="dcterms:W3CDTF">2007-05-25T02:20:54Z</dcterms:modified>
  <cp:category/>
  <cp:version/>
  <cp:contentType/>
  <cp:contentStatus/>
</cp:coreProperties>
</file>