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96" windowWidth="7656" windowHeight="8976" tabRatio="688" activeTab="0"/>
  </bookViews>
  <sheets>
    <sheet name="1表" sheetId="1" r:id="rId1"/>
    <sheet name="2,3表" sheetId="2" r:id="rId2"/>
    <sheet name="4表" sheetId="3" r:id="rId3"/>
    <sheet name="5表" sheetId="4" r:id="rId4"/>
    <sheet name="6表" sheetId="5" r:id="rId5"/>
    <sheet name="７表" sheetId="6" r:id="rId6"/>
    <sheet name="8表" sheetId="7" r:id="rId7"/>
    <sheet name="9表" sheetId="8" r:id="rId8"/>
    <sheet name="10表" sheetId="9" r:id="rId9"/>
    <sheet name="11表" sheetId="10" r:id="rId10"/>
    <sheet name="12表" sheetId="11" r:id="rId11"/>
    <sheet name="13表" sheetId="12" r:id="rId12"/>
    <sheet name="14表" sheetId="13" r:id="rId13"/>
    <sheet name="15表" sheetId="14" r:id="rId14"/>
    <sheet name="16表" sheetId="15" r:id="rId15"/>
    <sheet name="17表" sheetId="16" r:id="rId16"/>
    <sheet name="18表" sheetId="17" r:id="rId17"/>
  </sheets>
  <definedNames>
    <definedName name="_xlnm.Print_Area" localSheetId="8">'10表'!$A$1:$H$28</definedName>
    <definedName name="_xlnm.Print_Area" localSheetId="9">'11表'!$A$1:$G$14</definedName>
    <definedName name="_xlnm.Print_Area" localSheetId="10">'12表'!$A$1:$G$13</definedName>
    <definedName name="_xlnm.Print_Area" localSheetId="11">'13表'!$A$1:$H$28</definedName>
    <definedName name="_xlnm.Print_Area" localSheetId="12">'14表'!$A$1:$G$10</definedName>
    <definedName name="_xlnm.Print_Area" localSheetId="13">'15表'!$A$1:$G$9</definedName>
    <definedName name="_xlnm.Print_Area" localSheetId="14">'16表'!$A$1:$H$28</definedName>
    <definedName name="_xlnm.Print_Area" localSheetId="0">'1表'!$A$1:$F$21</definedName>
    <definedName name="_xlnm.Print_Area" localSheetId="2">'4表'!$A$1:$H$28</definedName>
    <definedName name="_xlnm.Print_Area" localSheetId="3">'5表'!$A$1:$G$9</definedName>
    <definedName name="_xlnm.Print_Area" localSheetId="4">'6表'!$A$1:$G$12</definedName>
    <definedName name="_xlnm.Print_Area" localSheetId="5">'７表'!$A$1:$H$28</definedName>
    <definedName name="_xlnm.Print_Area" localSheetId="6">'8表'!$A$1:$G$12</definedName>
    <definedName name="_xlnm.Print_Area" localSheetId="7">'9表'!$A$1:$G$12</definedName>
  </definedNames>
  <calcPr fullCalcOnLoad="1"/>
</workbook>
</file>

<file path=xl/sharedStrings.xml><?xml version="1.0" encoding="utf-8"?>
<sst xmlns="http://schemas.openxmlformats.org/spreadsheetml/2006/main" count="598" uniqueCount="186">
  <si>
    <t xml:space="preserve">500以上 </t>
  </si>
  <si>
    <t>構成比(%)</t>
  </si>
  <si>
    <t>従業者数</t>
  </si>
  <si>
    <t>製造品出荷額等</t>
  </si>
  <si>
    <t>構成比(%)</t>
  </si>
  <si>
    <t>構成比(%)</t>
  </si>
  <si>
    <t>4～9</t>
  </si>
  <si>
    <t>500以上</t>
  </si>
  <si>
    <t>事業所数</t>
  </si>
  <si>
    <t>従業者数</t>
  </si>
  <si>
    <t>製造品出荷額等</t>
  </si>
  <si>
    <t>付加価値額</t>
  </si>
  <si>
    <t>万円</t>
  </si>
  <si>
    <t>対前年</t>
  </si>
  <si>
    <t>対前年比</t>
  </si>
  <si>
    <t>従業者1人あたり</t>
  </si>
  <si>
    <t>付加価値率</t>
  </si>
  <si>
    <t>増減(人)</t>
  </si>
  <si>
    <t>総    数</t>
  </si>
  <si>
    <t>事業所数</t>
  </si>
  <si>
    <t>従業者数</t>
  </si>
  <si>
    <t>単位</t>
  </si>
  <si>
    <t>対前年
増減数</t>
  </si>
  <si>
    <t>増減率(％)</t>
  </si>
  <si>
    <t>所</t>
  </si>
  <si>
    <t>人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</si>
  <si>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</si>
  <si>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</si>
  <si>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</si>
  <si>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</si>
  <si>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</si>
  <si>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</si>
  <si>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</si>
  <si>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</si>
  <si>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</si>
  <si>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</si>
  <si>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産業中分類</t>
  </si>
  <si>
    <t>増減 (所)</t>
  </si>
  <si>
    <t>対前年比</t>
  </si>
  <si>
    <t>１事業所あたり</t>
  </si>
  <si>
    <t>(人）</t>
  </si>
  <si>
    <t>製 造 品
出荷額等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</si>
  <si>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</si>
  <si>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</si>
  <si>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</si>
  <si>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</si>
  <si>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</si>
  <si>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</si>
  <si>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</si>
  <si>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</si>
  <si>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10～19</t>
  </si>
  <si>
    <t>20～29</t>
  </si>
  <si>
    <t>30～99</t>
  </si>
  <si>
    <t>300～499</t>
  </si>
  <si>
    <t xml:space="preserve">(単位：万円、％) </t>
  </si>
  <si>
    <t>資産投資額</t>
  </si>
  <si>
    <t>対　前　年</t>
  </si>
  <si>
    <t>増減率（％）</t>
  </si>
  <si>
    <t>年  次</t>
  </si>
  <si>
    <t>（所）</t>
  </si>
  <si>
    <t>（人）</t>
  </si>
  <si>
    <t>（万円）</t>
  </si>
  <si>
    <t>有形固定資産投資額</t>
  </si>
  <si>
    <t>増 減     （万円）</t>
  </si>
  <si>
    <t>-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</si>
  <si>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</si>
  <si>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</si>
  <si>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</si>
  <si>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</si>
  <si>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</si>
  <si>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</si>
  <si>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</si>
  <si>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</si>
  <si>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</si>
  <si>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</si>
  <si>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</si>
  <si>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</si>
  <si>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区    分</t>
  </si>
  <si>
    <t xml:space="preserve">(単位：万円、％) </t>
  </si>
  <si>
    <t>区分</t>
  </si>
  <si>
    <t>従業者</t>
  </si>
  <si>
    <t>構成比(%)</t>
  </si>
  <si>
    <t>総    数</t>
  </si>
  <si>
    <t>4 ～ 9</t>
  </si>
  <si>
    <t>10～19</t>
  </si>
  <si>
    <t>20～29</t>
  </si>
  <si>
    <t>30～99</t>
  </si>
  <si>
    <t>300～499</t>
  </si>
  <si>
    <t>総    数</t>
  </si>
  <si>
    <t>平成19年</t>
  </si>
  <si>
    <t>500以上</t>
  </si>
  <si>
    <t>19年</t>
  </si>
  <si>
    <t>(注）従業員30人以上の事業所。</t>
  </si>
  <si>
    <t>第11表　年次別付加価値額　</t>
  </si>
  <si>
    <t>第12表　従業者規模別付加価値額</t>
  </si>
  <si>
    <t>第13表  産業中分類付加価値額</t>
  </si>
  <si>
    <t>第14表　年次別資産投資額</t>
  </si>
  <si>
    <t>第15表　従業者規模別資産投資額</t>
  </si>
  <si>
    <t>第16表　産業中分類別資産投資額</t>
  </si>
  <si>
    <t>第17表　年次別誘致工場の推移</t>
  </si>
  <si>
    <t>第1表　　指　　標</t>
  </si>
  <si>
    <t>区     分</t>
  </si>
  <si>
    <t>事業所数</t>
  </si>
  <si>
    <t>年  次</t>
  </si>
  <si>
    <t>リース契約額</t>
  </si>
  <si>
    <t>金額（万円）</t>
  </si>
  <si>
    <t>リース支払額</t>
  </si>
  <si>
    <r>
      <t>７　　誘致工場の推移</t>
    </r>
    <r>
      <rPr>
        <sz val="12"/>
        <rFont val="ＭＳ 明朝"/>
        <family val="1"/>
      </rPr>
      <t>（４人以上の事業所）</t>
    </r>
  </si>
  <si>
    <t>６　　資産投資額</t>
  </si>
  <si>
    <t>５　　付加価値額</t>
  </si>
  <si>
    <r>
      <t>８　リース契約額・支払額の推移　</t>
    </r>
    <r>
      <rPr>
        <sz val="11"/>
        <rFont val="ＭＳ 明朝"/>
        <family val="1"/>
      </rPr>
      <t>（従業者30人以上の事業所）</t>
    </r>
  </si>
  <si>
    <t>第18表　年次別リース契約額・支払額の推移</t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</si>
  <si>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</si>
  <si>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</si>
  <si>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</si>
  <si>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</si>
  <si>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</si>
  <si>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</si>
  <si>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</si>
  <si>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</si>
  <si>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</si>
  <si>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ﾌﾟﾗｽﾁｯｸ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</si>
  <si>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</si>
  <si>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</si>
  <si>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</si>
  <si>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</si>
  <si>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</si>
  <si>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</si>
  <si>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</si>
  <si>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</si>
  <si>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</si>
  <si>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</si>
  <si>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</si>
  <si>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</si>
  <si>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</si>
  <si>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</si>
  <si>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</si>
  <si>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平成20年</t>
  </si>
  <si>
    <t>4～9</t>
  </si>
  <si>
    <t>20年</t>
  </si>
  <si>
    <t>平成21年</t>
  </si>
  <si>
    <t>いる。</t>
  </si>
  <si>
    <t>21年</t>
  </si>
  <si>
    <t>指    数</t>
  </si>
  <si>
    <t>30人以上の事業所</t>
  </si>
  <si>
    <t>平成22年</t>
  </si>
  <si>
    <t>19年</t>
  </si>
  <si>
    <t>20年</t>
  </si>
  <si>
    <t>21年</t>
  </si>
  <si>
    <t>22年</t>
  </si>
  <si>
    <t>22年</t>
  </si>
  <si>
    <t>X</t>
  </si>
  <si>
    <t>平成19年</t>
  </si>
  <si>
    <t>平成20年</t>
  </si>
  <si>
    <t>平成21年</t>
  </si>
  <si>
    <t>平成22年</t>
  </si>
  <si>
    <t>100～199</t>
  </si>
  <si>
    <t>200～299</t>
  </si>
  <si>
    <t>100～199</t>
  </si>
  <si>
    <t>200～299</t>
  </si>
  <si>
    <t>300～499</t>
  </si>
  <si>
    <t>生産額(県ﾃﾞｰﾀより)</t>
  </si>
  <si>
    <t>平成24年</t>
  </si>
  <si>
    <t>平成23年</t>
  </si>
  <si>
    <t>　本市の工業の生産活動を見ると、事業所数は408 事業所で、前年に比べ53事業所、</t>
  </si>
  <si>
    <t>11.5％減少している。</t>
  </si>
  <si>
    <t>　付加価値額は、1,260億3,718万円で、前年に比べ61億9,882万円、4.7％減少して</t>
  </si>
  <si>
    <t xml:space="preserve"> (単位：所、％、指数：平成19年＝100）</t>
  </si>
  <si>
    <t>23年</t>
  </si>
  <si>
    <t>24年</t>
  </si>
  <si>
    <t>平成23年</t>
  </si>
  <si>
    <t>平成24年</t>
  </si>
  <si>
    <t>平成23年</t>
  </si>
  <si>
    <t>平成24年</t>
  </si>
  <si>
    <t>23年</t>
  </si>
  <si>
    <t>平成23年</t>
  </si>
  <si>
    <t>平成24年</t>
  </si>
  <si>
    <t>24年</t>
  </si>
  <si>
    <t>＊平成23年は、経済センサス-活動調査のため調査せず。</t>
  </si>
  <si>
    <t>　従業者数は、12,747人で、前年に比べ289人、2.2％減少している。</t>
  </si>
  <si>
    <t>△158,719</t>
  </si>
  <si>
    <t>△1.3</t>
  </si>
  <si>
    <t>△632,378</t>
  </si>
  <si>
    <t>△133.5</t>
  </si>
  <si>
    <t>　製造品出荷額は、3,303億6,791万円で、前年に比べ3,194万円、ほぼ横ばいである。</t>
  </si>
  <si>
    <t>　資産投資額は、117億8,584万円で、前年に比べ16億6,312万円、16.4％増加している。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</si>
</sst>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¥&quot;#,##0.0_);\(&quot;¥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¥&quot;#,##0.0;[Red]&quot;¥&quot;\-#,##0.0"/>
    <numFmt numFmtId="231" formatCode="0.00_);\(0.00\)"/>
    <numFmt numFmtId="232" formatCode="#,##0_ ;[Red]\-#,##0\ "/>
    <numFmt numFmtId="233" formatCode="#,##0.000;[Red]\-#,##0.000"/>
    <numFmt numFmtId="234" formatCode="&quot;¥&quot;#,##0_);[Red]\(&quot;¥&quot;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5" fillId="0" borderId="0" xfId="49" applyFont="1" applyBorder="1" applyAlignment="1">
      <alignment vertical="center"/>
    </xf>
    <xf numFmtId="189" fontId="5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186" fontId="2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13" xfId="0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190" fontId="5" fillId="0" borderId="0" xfId="49" applyNumberFormat="1" applyFont="1" applyAlignment="1">
      <alignment vertical="center"/>
    </xf>
    <xf numFmtId="190" fontId="4" fillId="0" borderId="0" xfId="49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9" fontId="4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90" fontId="2" fillId="0" borderId="15" xfId="49" applyNumberFormat="1" applyFont="1" applyBorder="1" applyAlignment="1">
      <alignment vertical="center"/>
    </xf>
    <xf numFmtId="189" fontId="5" fillId="0" borderId="11" xfId="49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49" applyFont="1" applyFill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189" fontId="5" fillId="0" borderId="11" xfId="0" applyNumberFormat="1" applyFont="1" applyBorder="1" applyAlignment="1">
      <alignment horizontal="right" vertical="center"/>
    </xf>
    <xf numFmtId="189" fontId="5" fillId="0" borderId="10" xfId="49" applyNumberFormat="1" applyFont="1" applyBorder="1" applyAlignment="1">
      <alignment horizontal="right" vertical="center"/>
    </xf>
    <xf numFmtId="189" fontId="9" fillId="0" borderId="10" xfId="49" applyNumberFormat="1" applyFont="1" applyBorder="1" applyAlignment="1">
      <alignment vertical="center"/>
    </xf>
    <xf numFmtId="189" fontId="9" fillId="0" borderId="12" xfId="0" applyNumberFormat="1" applyFont="1" applyBorder="1" applyAlignment="1">
      <alignment horizontal="right" vertical="center"/>
    </xf>
    <xf numFmtId="189" fontId="2" fillId="0" borderId="16" xfId="49" applyNumberFormat="1" applyFont="1" applyBorder="1" applyAlignment="1">
      <alignment vertical="center"/>
    </xf>
    <xf numFmtId="189" fontId="2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0" xfId="49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11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85" fontId="5" fillId="0" borderId="2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186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19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0" xfId="49" applyFont="1" applyBorder="1" applyAlignment="1">
      <alignment vertical="center"/>
    </xf>
    <xf numFmtId="220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2" fillId="0" borderId="10" xfId="49" applyFont="1" applyBorder="1" applyAlignment="1">
      <alignment vertical="center"/>
    </xf>
    <xf numFmtId="188" fontId="2" fillId="0" borderId="13" xfId="0" applyNumberFormat="1" applyFont="1" applyBorder="1" applyAlignment="1">
      <alignment vertical="center"/>
    </xf>
    <xf numFmtId="189" fontId="2" fillId="0" borderId="17" xfId="49" applyNumberFormat="1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5" fillId="0" borderId="22" xfId="0" applyNumberFormat="1" applyFont="1" applyBorder="1" applyAlignment="1">
      <alignment vertical="center"/>
    </xf>
    <xf numFmtId="0" fontId="13" fillId="0" borderId="23" xfId="0" applyFont="1" applyBorder="1" applyAlignment="1">
      <alignment horizontal="left" vertical="center"/>
    </xf>
    <xf numFmtId="212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89" fontId="4" fillId="0" borderId="0" xfId="49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24" xfId="0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189" fontId="9" fillId="0" borderId="21" xfId="49" applyNumberFormat="1" applyFont="1" applyBorder="1" applyAlignment="1">
      <alignment vertical="center"/>
    </xf>
    <xf numFmtId="186" fontId="9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186" fontId="2" fillId="0" borderId="14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186" fontId="2" fillId="0" borderId="14" xfId="0" applyNumberFormat="1" applyFont="1" applyBorder="1" applyAlignment="1">
      <alignment vertical="center"/>
    </xf>
    <xf numFmtId="186" fontId="5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distributed" vertical="center" wrapText="1" shrinkToFit="1"/>
    </xf>
    <xf numFmtId="177" fontId="5" fillId="0" borderId="0" xfId="49" applyNumberFormat="1" applyFont="1" applyBorder="1" applyAlignment="1">
      <alignment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15" xfId="49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185" fontId="9" fillId="0" borderId="11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38" fontId="14" fillId="0" borderId="21" xfId="49" applyFont="1" applyBorder="1" applyAlignment="1">
      <alignment horizontal="center" vertical="center"/>
    </xf>
    <xf numFmtId="190" fontId="14" fillId="0" borderId="31" xfId="49" applyNumberFormat="1" applyFont="1" applyBorder="1" applyAlignment="1">
      <alignment horizontal="distributed" vertical="center"/>
    </xf>
    <xf numFmtId="0" fontId="14" fillId="0" borderId="33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distributed" vertical="center"/>
    </xf>
    <xf numFmtId="184" fontId="4" fillId="0" borderId="34" xfId="0" applyNumberFormat="1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90" fontId="4" fillId="0" borderId="31" xfId="49" applyNumberFormat="1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/>
    </xf>
    <xf numFmtId="0" fontId="4" fillId="0" borderId="39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/>
    </xf>
    <xf numFmtId="210" fontId="5" fillId="0" borderId="27" xfId="0" applyNumberFormat="1" applyFont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5" fontId="2" fillId="0" borderId="0" xfId="0" applyNumberFormat="1" applyFont="1" applyAlignment="1">
      <alignment/>
    </xf>
    <xf numFmtId="185" fontId="2" fillId="0" borderId="17" xfId="49" applyNumberFormat="1" applyFont="1" applyBorder="1" applyAlignment="1">
      <alignment vertical="center"/>
    </xf>
    <xf numFmtId="185" fontId="5" fillId="0" borderId="11" xfId="49" applyNumberFormat="1" applyFont="1" applyBorder="1" applyAlignment="1">
      <alignment horizontal="right" vertical="center"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212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horizontal="right" vertical="center"/>
    </xf>
    <xf numFmtId="210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vertical="center"/>
    </xf>
    <xf numFmtId="176" fontId="5" fillId="0" borderId="27" xfId="0" applyNumberFormat="1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86" fontId="2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/>
    </xf>
    <xf numFmtId="185" fontId="9" fillId="0" borderId="21" xfId="0" applyNumberFormat="1" applyFont="1" applyBorder="1" applyAlignment="1">
      <alignment horizontal="right" vertical="center"/>
    </xf>
    <xf numFmtId="3" fontId="5" fillId="0" borderId="20" xfId="49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177" fontId="4" fillId="0" borderId="0" xfId="49" applyNumberFormat="1" applyFont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Alignment="1">
      <alignment/>
    </xf>
    <xf numFmtId="226" fontId="5" fillId="0" borderId="0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12" fontId="16" fillId="0" borderId="0" xfId="0" applyNumberFormat="1" applyFont="1" applyFill="1" applyBorder="1" applyAlignment="1">
      <alignment horizontal="right" vertical="center"/>
    </xf>
    <xf numFmtId="176" fontId="5" fillId="0" borderId="27" xfId="0" applyNumberFormat="1" applyFont="1" applyBorder="1" applyAlignment="1">
      <alignment vertical="center"/>
    </xf>
    <xf numFmtId="190" fontId="2" fillId="0" borderId="40" xfId="49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1" fillId="0" borderId="39" xfId="0" applyFont="1" applyFill="1" applyBorder="1" applyAlignment="1">
      <alignment vertical="center"/>
    </xf>
    <xf numFmtId="225" fontId="5" fillId="0" borderId="14" xfId="0" applyNumberFormat="1" applyFont="1" applyBorder="1" applyAlignment="1">
      <alignment vertical="center"/>
    </xf>
    <xf numFmtId="0" fontId="17" fillId="0" borderId="0" xfId="0" applyFont="1" applyAlignment="1">
      <alignment/>
    </xf>
    <xf numFmtId="220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189" fontId="2" fillId="0" borderId="40" xfId="0" applyNumberFormat="1" applyFont="1" applyBorder="1" applyAlignment="1">
      <alignment vertical="center"/>
    </xf>
    <xf numFmtId="191" fontId="2" fillId="0" borderId="0" xfId="0" applyNumberFormat="1" applyFont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89" fontId="5" fillId="0" borderId="14" xfId="49" applyNumberFormat="1" applyFont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91" fontId="2" fillId="0" borderId="13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189" fontId="2" fillId="0" borderId="17" xfId="0" applyNumberFormat="1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189" fontId="5" fillId="0" borderId="38" xfId="0" applyNumberFormat="1" applyFont="1" applyBorder="1" applyAlignment="1">
      <alignment vertical="center"/>
    </xf>
    <xf numFmtId="191" fontId="5" fillId="0" borderId="38" xfId="0" applyNumberFormat="1" applyFont="1" applyBorder="1" applyAlignment="1">
      <alignment vertical="center"/>
    </xf>
    <xf numFmtId="189" fontId="5" fillId="0" borderId="24" xfId="0" applyNumberFormat="1" applyFont="1" applyBorder="1" applyAlignment="1">
      <alignment vertical="center"/>
    </xf>
    <xf numFmtId="191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distributed" vertical="center" wrapText="1"/>
    </xf>
    <xf numFmtId="191" fontId="5" fillId="0" borderId="25" xfId="0" applyNumberFormat="1" applyFont="1" applyBorder="1" applyAlignment="1">
      <alignment vertical="center"/>
    </xf>
    <xf numFmtId="0" fontId="19" fillId="0" borderId="0" xfId="0" applyFont="1" applyAlignment="1">
      <alignment/>
    </xf>
    <xf numFmtId="219" fontId="5" fillId="0" borderId="0" xfId="49" applyNumberFormat="1" applyFont="1" applyBorder="1" applyAlignment="1">
      <alignment vertical="center"/>
    </xf>
    <xf numFmtId="219" fontId="5" fillId="0" borderId="23" xfId="49" applyNumberFormat="1" applyFont="1" applyBorder="1" applyAlignment="1">
      <alignment vertical="center"/>
    </xf>
    <xf numFmtId="220" fontId="5" fillId="0" borderId="24" xfId="0" applyNumberFormat="1" applyFont="1" applyBorder="1" applyAlignment="1">
      <alignment vertical="center"/>
    </xf>
    <xf numFmtId="220" fontId="5" fillId="0" borderId="25" xfId="0" applyNumberFormat="1" applyFont="1" applyBorder="1" applyAlignment="1">
      <alignment vertical="center"/>
    </xf>
    <xf numFmtId="232" fontId="5" fillId="0" borderId="24" xfId="49" applyNumberFormat="1" applyFont="1" applyBorder="1" applyAlignment="1">
      <alignment vertical="center"/>
    </xf>
    <xf numFmtId="232" fontId="5" fillId="0" borderId="25" xfId="49" applyNumberFormat="1" applyFont="1" applyBorder="1" applyAlignment="1">
      <alignment vertical="center"/>
    </xf>
    <xf numFmtId="219" fontId="5" fillId="0" borderId="21" xfId="49" applyNumberFormat="1" applyFont="1" applyBorder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1" fillId="0" borderId="0" xfId="0" applyFont="1" applyAlignment="1">
      <alignment/>
    </xf>
    <xf numFmtId="38" fontId="5" fillId="0" borderId="10" xfId="49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189" fontId="5" fillId="0" borderId="12" xfId="49" applyNumberFormat="1" applyFont="1" applyBorder="1" applyAlignment="1">
      <alignment horizontal="right" vertical="center"/>
    </xf>
    <xf numFmtId="189" fontId="9" fillId="0" borderId="1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191" fontId="5" fillId="0" borderId="37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vertical="center"/>
    </xf>
    <xf numFmtId="191" fontId="5" fillId="0" borderId="14" xfId="0" applyNumberFormat="1" applyFont="1" applyBorder="1" applyAlignment="1">
      <alignment horizontal="right" vertical="center"/>
    </xf>
    <xf numFmtId="212" fontId="5" fillId="0" borderId="10" xfId="0" applyNumberFormat="1" applyFont="1" applyBorder="1" applyAlignment="1">
      <alignment horizontal="right" vertical="center"/>
    </xf>
    <xf numFmtId="189" fontId="5" fillId="0" borderId="2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89" fontId="9" fillId="0" borderId="12" xfId="49" applyNumberFormat="1" applyFont="1" applyBorder="1" applyAlignment="1">
      <alignment horizontal="right" vertical="center"/>
    </xf>
    <xf numFmtId="191" fontId="4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right" vertical="center"/>
    </xf>
    <xf numFmtId="189" fontId="9" fillId="0" borderId="21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27" xfId="0" applyNumberFormat="1" applyFont="1" applyBorder="1" applyAlignment="1">
      <alignment horizontal="right" vertical="center"/>
    </xf>
    <xf numFmtId="185" fontId="2" fillId="0" borderId="39" xfId="0" applyNumberFormat="1" applyFont="1" applyBorder="1" applyAlignment="1">
      <alignment vertical="center"/>
    </xf>
    <xf numFmtId="0" fontId="4" fillId="0" borderId="20" xfId="0" applyFont="1" applyBorder="1" applyAlignment="1">
      <alignment horizontal="distributed" vertical="center" wrapText="1"/>
    </xf>
    <xf numFmtId="38" fontId="5" fillId="0" borderId="14" xfId="49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188" fontId="0" fillId="0" borderId="0" xfId="0" applyNumberFormat="1" applyFont="1" applyAlignment="1">
      <alignment/>
    </xf>
    <xf numFmtId="188" fontId="4" fillId="0" borderId="31" xfId="49" applyNumberFormat="1" applyFont="1" applyBorder="1" applyAlignment="1">
      <alignment horizontal="distributed" vertical="center"/>
    </xf>
    <xf numFmtId="188" fontId="5" fillId="0" borderId="12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/>
    </xf>
    <xf numFmtId="188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39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right" vertical="center"/>
    </xf>
    <xf numFmtId="189" fontId="5" fillId="0" borderId="11" xfId="49" applyNumberFormat="1" applyFont="1" applyBorder="1" applyAlignment="1">
      <alignment vertical="center"/>
    </xf>
    <xf numFmtId="186" fontId="5" fillId="0" borderId="14" xfId="0" applyNumberFormat="1" applyFont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center" vertical="center" wrapText="1"/>
    </xf>
    <xf numFmtId="185" fontId="4" fillId="0" borderId="20" xfId="0" applyNumberFormat="1" applyFont="1" applyBorder="1" applyAlignment="1">
      <alignment horizontal="distributed" vertical="center"/>
    </xf>
    <xf numFmtId="186" fontId="4" fillId="0" borderId="33" xfId="0" applyNumberFormat="1" applyFont="1" applyBorder="1" applyAlignment="1">
      <alignment horizontal="distributed" vertical="center"/>
    </xf>
    <xf numFmtId="176" fontId="5" fillId="0" borderId="39" xfId="0" applyNumberFormat="1" applyFont="1" applyBorder="1" applyAlignment="1">
      <alignment vertical="center"/>
    </xf>
    <xf numFmtId="210" fontId="2" fillId="0" borderId="0" xfId="0" applyNumberFormat="1" applyFont="1" applyBorder="1" applyAlignment="1">
      <alignment vertical="center"/>
    </xf>
    <xf numFmtId="210" fontId="2" fillId="0" borderId="13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/>
    </xf>
    <xf numFmtId="185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horizontal="right" vertical="center"/>
    </xf>
    <xf numFmtId="191" fontId="5" fillId="0" borderId="14" xfId="49" applyNumberFormat="1" applyFont="1" applyBorder="1" applyAlignment="1">
      <alignment vertical="center"/>
    </xf>
    <xf numFmtId="189" fontId="5" fillId="0" borderId="20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9" fontId="5" fillId="0" borderId="18" xfId="0" applyNumberFormat="1" applyFont="1" applyBorder="1" applyAlignment="1">
      <alignment horizontal="right" vertical="center"/>
    </xf>
    <xf numFmtId="189" fontId="5" fillId="0" borderId="23" xfId="0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wrapText="1"/>
    </xf>
    <xf numFmtId="189" fontId="5" fillId="0" borderId="20" xfId="49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38" fontId="20" fillId="0" borderId="0" xfId="49" applyFont="1" applyAlignment="1">
      <alignment/>
    </xf>
    <xf numFmtId="3" fontId="4" fillId="0" borderId="0" xfId="0" applyNumberFormat="1" applyFont="1" applyFill="1" applyAlignment="1">
      <alignment/>
    </xf>
    <xf numFmtId="189" fontId="9" fillId="0" borderId="23" xfId="49" applyNumberFormat="1" applyFont="1" applyBorder="1" applyAlignment="1">
      <alignment horizontal="right" vertical="center"/>
    </xf>
    <xf numFmtId="189" fontId="9" fillId="0" borderId="20" xfId="49" applyNumberFormat="1" applyFont="1" applyBorder="1" applyAlignment="1">
      <alignment horizontal="right" vertical="center"/>
    </xf>
    <xf numFmtId="189" fontId="9" fillId="0" borderId="11" xfId="49" applyNumberFormat="1" applyFont="1" applyBorder="1" applyAlignment="1">
      <alignment horizontal="right" vertical="center"/>
    </xf>
    <xf numFmtId="189" fontId="9" fillId="0" borderId="0" xfId="49" applyNumberFormat="1" applyFont="1" applyBorder="1" applyAlignment="1">
      <alignment horizontal="right" vertical="center"/>
    </xf>
    <xf numFmtId="191" fontId="9" fillId="0" borderId="12" xfId="0" applyNumberFormat="1" applyFont="1" applyBorder="1" applyAlignment="1">
      <alignment horizontal="right" vertical="center"/>
    </xf>
    <xf numFmtId="191" fontId="5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89" fontId="9" fillId="0" borderId="11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189" fontId="9" fillId="0" borderId="10" xfId="0" applyNumberFormat="1" applyFont="1" applyFill="1" applyBorder="1" applyAlignment="1">
      <alignment horizontal="right" vertical="center"/>
    </xf>
    <xf numFmtId="191" fontId="9" fillId="0" borderId="12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189" fontId="9" fillId="0" borderId="14" xfId="0" applyNumberFormat="1" applyFont="1" applyFill="1" applyBorder="1" applyAlignment="1">
      <alignment horizontal="right" vertical="center"/>
    </xf>
    <xf numFmtId="189" fontId="9" fillId="0" borderId="12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14" xfId="0" applyNumberFormat="1" applyFont="1" applyFill="1" applyBorder="1" applyAlignment="1">
      <alignment horizontal="right" vertical="center"/>
    </xf>
    <xf numFmtId="191" fontId="5" fillId="0" borderId="37" xfId="0" applyNumberFormat="1" applyFont="1" applyFill="1" applyBorder="1" applyAlignment="1">
      <alignment horizontal="right" vertical="center"/>
    </xf>
    <xf numFmtId="189" fontId="5" fillId="0" borderId="20" xfId="49" applyNumberFormat="1" applyFont="1" applyBorder="1" applyAlignment="1">
      <alignment vertical="center"/>
    </xf>
    <xf numFmtId="189" fontId="9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219" fontId="5" fillId="0" borderId="10" xfId="49" applyNumberFormat="1" applyFont="1" applyBorder="1" applyAlignment="1">
      <alignment vertical="center"/>
    </xf>
    <xf numFmtId="189" fontId="9" fillId="0" borderId="14" xfId="49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11" fillId="0" borderId="23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38" fontId="4" fillId="0" borderId="16" xfId="49" applyFont="1" applyBorder="1" applyAlignment="1">
      <alignment horizontal="distributed" vertical="center"/>
    </xf>
    <xf numFmtId="38" fontId="4" fillId="0" borderId="39" xfId="49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right" vertical="center"/>
    </xf>
    <xf numFmtId="212" fontId="17" fillId="0" borderId="39" xfId="0" applyNumberFormat="1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4" fillId="0" borderId="16" xfId="0" applyFont="1" applyBorder="1" applyAlignment="1">
      <alignment horizontal="distributed" vertical="center"/>
    </xf>
    <xf numFmtId="0" fontId="14" fillId="0" borderId="4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190" fontId="14" fillId="0" borderId="16" xfId="49" applyNumberFormat="1" applyFont="1" applyBorder="1" applyAlignment="1">
      <alignment horizontal="distributed" vertical="center"/>
    </xf>
    <xf numFmtId="190" fontId="14" fillId="0" borderId="30" xfId="49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90" fontId="4" fillId="0" borderId="16" xfId="49" applyNumberFormat="1" applyFont="1" applyBorder="1" applyAlignment="1">
      <alignment horizontal="distributed" vertical="center"/>
    </xf>
    <xf numFmtId="190" fontId="4" fillId="0" borderId="39" xfId="49" applyNumberFormat="1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>
      <xdr:nvSpPr>
        <xdr:cNvPr id="1" name="Line 2"/>
        <xdr:cNvSpPr>
          <a:spLocks/>
        </xdr:cNvSpPr>
      </xdr:nvSpPr>
      <xdr:spPr>
        <a:xfrm>
          <a:off x="9620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Normal="75" zoomScaleSheetLayoutView="100" zoomScalePageLayoutView="0" workbookViewId="0" topLeftCell="A1">
      <selection activeCell="A14" sqref="A14"/>
    </sheetView>
  </sheetViews>
  <sheetFormatPr defaultColWidth="9.00390625" defaultRowHeight="13.5"/>
  <cols>
    <col min="1" max="1" width="20.375" style="6" customWidth="1"/>
    <col min="2" max="2" width="7.00390625" style="6" customWidth="1"/>
    <col min="3" max="6" width="14.125" style="6" customWidth="1"/>
    <col min="7" max="7" width="0.6171875" style="6" customWidth="1"/>
    <col min="8" max="8" width="9.875" style="6" bestFit="1" customWidth="1"/>
    <col min="9" max="16384" width="9.00390625" style="6" customWidth="1"/>
  </cols>
  <sheetData>
    <row r="1" spans="1:7" s="234" customFormat="1" ht="24.75" customHeight="1">
      <c r="A1" s="336" t="s">
        <v>74</v>
      </c>
      <c r="B1" s="336"/>
      <c r="C1" s="336"/>
      <c r="D1" s="336"/>
      <c r="E1" s="336"/>
      <c r="F1" s="336"/>
      <c r="G1" s="336"/>
    </row>
    <row r="2" spans="1:7" s="50" customFormat="1" ht="24.75" customHeight="1">
      <c r="A2" s="3"/>
      <c r="B2" s="3"/>
      <c r="C2" s="3"/>
      <c r="D2" s="3"/>
      <c r="E2" s="3"/>
      <c r="F2" s="3"/>
      <c r="G2" s="3"/>
    </row>
    <row r="3" s="3" customFormat="1" ht="24.75" customHeight="1">
      <c r="A3" s="3" t="s">
        <v>164</v>
      </c>
    </row>
    <row r="4" s="3" customFormat="1" ht="24.75" customHeight="1">
      <c r="A4" s="3" t="s">
        <v>165</v>
      </c>
    </row>
    <row r="5" spans="1:7" s="50" customFormat="1" ht="24.75" customHeight="1">
      <c r="A5" s="335" t="s">
        <v>179</v>
      </c>
      <c r="B5" s="335"/>
      <c r="C5" s="335"/>
      <c r="D5" s="335"/>
      <c r="E5" s="335"/>
      <c r="F5" s="335"/>
      <c r="G5" s="335"/>
    </row>
    <row r="6" spans="1:7" s="50" customFormat="1" ht="24.75" customHeight="1">
      <c r="A6" s="335" t="s">
        <v>184</v>
      </c>
      <c r="B6" s="335"/>
      <c r="C6" s="335"/>
      <c r="D6" s="335"/>
      <c r="E6" s="335"/>
      <c r="F6" s="335"/>
      <c r="G6" s="335"/>
    </row>
    <row r="7" spans="1:7" s="50" customFormat="1" ht="24.75" customHeight="1">
      <c r="A7" s="335" t="s">
        <v>166</v>
      </c>
      <c r="B7" s="335"/>
      <c r="C7" s="335"/>
      <c r="D7" s="335"/>
      <c r="E7" s="335"/>
      <c r="F7" s="335"/>
      <c r="G7" s="335"/>
    </row>
    <row r="8" spans="1:7" s="50" customFormat="1" ht="24.75" customHeight="1">
      <c r="A8" s="335" t="s">
        <v>141</v>
      </c>
      <c r="B8" s="335"/>
      <c r="C8" s="335"/>
      <c r="D8" s="335"/>
      <c r="E8" s="335"/>
      <c r="F8" s="335"/>
      <c r="G8" s="335"/>
    </row>
    <row r="9" spans="1:7" s="50" customFormat="1" ht="24.75" customHeight="1">
      <c r="A9" s="3" t="s">
        <v>185</v>
      </c>
      <c r="B9" s="3"/>
      <c r="C9" s="3"/>
      <c r="D9" s="3"/>
      <c r="E9" s="3"/>
      <c r="F9" s="3"/>
      <c r="G9" s="3"/>
    </row>
    <row r="10" spans="1:7" s="50" customFormat="1" ht="24.75" customHeight="1">
      <c r="A10" s="3"/>
      <c r="B10" s="3"/>
      <c r="C10" s="3"/>
      <c r="D10" s="3"/>
      <c r="E10" s="3"/>
      <c r="F10" s="3"/>
      <c r="G10" s="3"/>
    </row>
    <row r="11" spans="1:7" s="50" customFormat="1" ht="24.75" customHeight="1">
      <c r="A11" s="2" t="s">
        <v>100</v>
      </c>
      <c r="B11" s="2"/>
      <c r="C11" s="2"/>
      <c r="D11" s="2"/>
      <c r="E11" s="2"/>
      <c r="F11" s="2"/>
      <c r="G11" s="2"/>
    </row>
    <row r="12" spans="1:7" s="2" customFormat="1" ht="30" customHeight="1">
      <c r="A12" s="339" t="s">
        <v>101</v>
      </c>
      <c r="B12" s="339" t="s">
        <v>21</v>
      </c>
      <c r="C12" s="337" t="s">
        <v>162</v>
      </c>
      <c r="D12" s="337" t="s">
        <v>163</v>
      </c>
      <c r="E12" s="333" t="s">
        <v>22</v>
      </c>
      <c r="F12" s="296" t="s">
        <v>56</v>
      </c>
      <c r="G12" s="11"/>
    </row>
    <row r="13" spans="1:7" s="11" customFormat="1" ht="30" customHeight="1">
      <c r="A13" s="340"/>
      <c r="B13" s="340"/>
      <c r="C13" s="338"/>
      <c r="D13" s="338"/>
      <c r="E13" s="334"/>
      <c r="F13" s="297" t="s">
        <v>23</v>
      </c>
      <c r="G13" s="29"/>
    </row>
    <row r="14" spans="1:9" s="11" customFormat="1" ht="34.5" customHeight="1">
      <c r="A14" s="227" t="s">
        <v>102</v>
      </c>
      <c r="B14" s="227" t="s">
        <v>24</v>
      </c>
      <c r="C14" s="228">
        <v>408</v>
      </c>
      <c r="D14" s="228">
        <v>461</v>
      </c>
      <c r="E14" s="228">
        <f aca="true" t="shared" si="0" ref="E14:E21">C14-D14</f>
        <v>-53</v>
      </c>
      <c r="F14" s="229">
        <f>E14/D14*100</f>
        <v>-11.496746203904555</v>
      </c>
      <c r="G14" s="51"/>
      <c r="H14" s="29"/>
      <c r="I14" s="29"/>
    </row>
    <row r="15" spans="1:9" ht="34.5" customHeight="1">
      <c r="A15" s="227" t="s">
        <v>2</v>
      </c>
      <c r="B15" s="227" t="s">
        <v>25</v>
      </c>
      <c r="C15" s="230">
        <v>12747</v>
      </c>
      <c r="D15" s="230">
        <v>13036</v>
      </c>
      <c r="E15" s="230">
        <f t="shared" si="0"/>
        <v>-289</v>
      </c>
      <c r="F15" s="231">
        <f aca="true" t="shared" si="1" ref="F15:F21">E15/D15*100</f>
        <v>-2.2169377109542805</v>
      </c>
      <c r="G15" s="54"/>
      <c r="H15" s="52"/>
      <c r="I15" s="53"/>
    </row>
    <row r="16" spans="1:9" ht="34.5" customHeight="1">
      <c r="A16" s="227" t="s">
        <v>3</v>
      </c>
      <c r="B16" s="227" t="s">
        <v>12</v>
      </c>
      <c r="C16" s="230">
        <v>33036791</v>
      </c>
      <c r="D16" s="230">
        <v>33033597</v>
      </c>
      <c r="E16" s="230">
        <f t="shared" si="0"/>
        <v>3194</v>
      </c>
      <c r="F16" s="231">
        <f t="shared" si="1"/>
        <v>0.009668944014785916</v>
      </c>
      <c r="G16" s="54"/>
      <c r="H16" s="55"/>
      <c r="I16" s="55"/>
    </row>
    <row r="17" spans="1:9" ht="34.5" customHeight="1">
      <c r="A17" s="227" t="s">
        <v>11</v>
      </c>
      <c r="B17" s="227" t="s">
        <v>12</v>
      </c>
      <c r="C17" s="230">
        <v>12603718</v>
      </c>
      <c r="D17" s="230">
        <v>13223600</v>
      </c>
      <c r="E17" s="230">
        <f t="shared" si="0"/>
        <v>-619882</v>
      </c>
      <c r="F17" s="231">
        <f>E17/D17*100</f>
        <v>-4.687694727608216</v>
      </c>
      <c r="G17" s="54"/>
      <c r="H17" s="55"/>
      <c r="I17" s="55"/>
    </row>
    <row r="18" spans="1:9" ht="34.5" customHeight="1">
      <c r="A18" s="227" t="s">
        <v>55</v>
      </c>
      <c r="B18" s="227" t="s">
        <v>12</v>
      </c>
      <c r="C18" s="230">
        <v>1178584</v>
      </c>
      <c r="D18" s="230">
        <v>1012272</v>
      </c>
      <c r="E18" s="230">
        <f t="shared" si="0"/>
        <v>166312</v>
      </c>
      <c r="F18" s="231">
        <f t="shared" si="1"/>
        <v>16.42957624037808</v>
      </c>
      <c r="G18" s="54"/>
      <c r="H18" s="55"/>
      <c r="I18" s="55"/>
    </row>
    <row r="19" spans="1:9" ht="39.75" customHeight="1">
      <c r="A19" s="226" t="s">
        <v>26</v>
      </c>
      <c r="B19" s="227" t="s">
        <v>12</v>
      </c>
      <c r="C19" s="230">
        <f>ROUND(C16/C14,0)</f>
        <v>80973</v>
      </c>
      <c r="D19" s="230">
        <f>ROUND(D16/D14,0)</f>
        <v>71656</v>
      </c>
      <c r="E19" s="230">
        <f t="shared" si="0"/>
        <v>9317</v>
      </c>
      <c r="F19" s="231">
        <f t="shared" si="1"/>
        <v>13.002400357262475</v>
      </c>
      <c r="G19" s="54"/>
      <c r="H19" s="55"/>
      <c r="I19" s="55"/>
    </row>
    <row r="20" spans="1:9" ht="39.75" customHeight="1">
      <c r="A20" s="226" t="s">
        <v>27</v>
      </c>
      <c r="B20" s="227" t="s">
        <v>12</v>
      </c>
      <c r="C20" s="230">
        <f>ROUND(C16/C15,0)</f>
        <v>2592</v>
      </c>
      <c r="D20" s="230">
        <f>ROUND(D16/D15,0)</f>
        <v>2534</v>
      </c>
      <c r="E20" s="230">
        <f>C20-D20</f>
        <v>58</v>
      </c>
      <c r="F20" s="231">
        <f t="shared" si="1"/>
        <v>2.2888713496448303</v>
      </c>
      <c r="G20" s="54"/>
      <c r="H20" s="55"/>
      <c r="I20" s="55"/>
    </row>
    <row r="21" spans="1:9" ht="39.75" customHeight="1">
      <c r="A21" s="232" t="s">
        <v>28</v>
      </c>
      <c r="B21" s="225" t="s">
        <v>25</v>
      </c>
      <c r="C21" s="233">
        <f>ROUND(C15/C14,1)</f>
        <v>31.2</v>
      </c>
      <c r="D21" s="233">
        <f>ROUND(D15/D14,1)</f>
        <v>28.3</v>
      </c>
      <c r="E21" s="233">
        <f t="shared" si="0"/>
        <v>2.8999999999999986</v>
      </c>
      <c r="F21" s="233">
        <f t="shared" si="1"/>
        <v>10.24734982332155</v>
      </c>
      <c r="H21" s="55"/>
      <c r="I21" s="55"/>
    </row>
    <row r="22" spans="2:10" ht="39.75" customHeight="1">
      <c r="B22" s="56"/>
      <c r="H22" s="53"/>
      <c r="I22" s="55"/>
      <c r="J22" s="55"/>
    </row>
    <row r="23" spans="8:10" ht="21.75" customHeight="1">
      <c r="H23" s="53"/>
      <c r="I23" s="55"/>
      <c r="J23" s="55"/>
    </row>
    <row r="24" spans="6:10" ht="14.25">
      <c r="F24" s="57"/>
      <c r="J24" s="53"/>
    </row>
    <row r="25" ht="14.25">
      <c r="J25" s="53"/>
    </row>
    <row r="26" ht="14.25">
      <c r="J26" s="53"/>
    </row>
    <row r="27" ht="14.25">
      <c r="J27" s="53"/>
    </row>
  </sheetData>
  <sheetProtection/>
  <mergeCells count="10">
    <mergeCell ref="E12:E13"/>
    <mergeCell ref="A8:G8"/>
    <mergeCell ref="A1:G1"/>
    <mergeCell ref="A5:G5"/>
    <mergeCell ref="D12:D13"/>
    <mergeCell ref="A6:G6"/>
    <mergeCell ref="A7:G7"/>
    <mergeCell ref="A12:A13"/>
    <mergeCell ref="B12:B13"/>
    <mergeCell ref="C12:C13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&amp;C&amp;"ＭＳ 明朝,標準"－４－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D5" sqref="D5"/>
    </sheetView>
  </sheetViews>
  <sheetFormatPr defaultColWidth="9.00390625" defaultRowHeight="13.5"/>
  <cols>
    <col min="1" max="1" width="12.625" style="4" customWidth="1"/>
    <col min="2" max="7" width="11.625" style="4" customWidth="1"/>
    <col min="8" max="8" width="11.625" style="4" bestFit="1" customWidth="1"/>
    <col min="9" max="9" width="10.875" style="4" customWidth="1"/>
    <col min="10" max="16384" width="9.00390625" style="4" customWidth="1"/>
  </cols>
  <sheetData>
    <row r="1" ht="27" customHeight="1">
      <c r="A1" s="8" t="s">
        <v>109</v>
      </c>
    </row>
    <row r="2" ht="27" customHeight="1">
      <c r="A2" s="8"/>
    </row>
    <row r="3" ht="27" customHeight="1">
      <c r="A3" s="2" t="s">
        <v>93</v>
      </c>
    </row>
    <row r="4" spans="1:7" ht="27" customHeight="1">
      <c r="A4" s="11"/>
      <c r="B4" s="357" t="s">
        <v>54</v>
      </c>
      <c r="C4" s="357"/>
      <c r="D4" s="357"/>
      <c r="E4" s="357"/>
      <c r="F4" s="357"/>
      <c r="G4" s="357"/>
    </row>
    <row r="5" spans="1:8" ht="27" customHeight="1">
      <c r="A5" s="158" t="s">
        <v>77</v>
      </c>
      <c r="B5" s="148" t="s">
        <v>146</v>
      </c>
      <c r="C5" s="148" t="s">
        <v>147</v>
      </c>
      <c r="D5" s="148" t="s">
        <v>148</v>
      </c>
      <c r="E5" s="148" t="s">
        <v>149</v>
      </c>
      <c r="F5" s="148" t="s">
        <v>174</v>
      </c>
      <c r="G5" s="148" t="s">
        <v>169</v>
      </c>
      <c r="H5" s="20"/>
    </row>
    <row r="6" spans="1:7" ht="27" customHeight="1">
      <c r="A6" s="134" t="s">
        <v>11</v>
      </c>
      <c r="B6" s="219">
        <v>16413122</v>
      </c>
      <c r="C6" s="219">
        <v>13608470</v>
      </c>
      <c r="D6" s="219">
        <v>12124393</v>
      </c>
      <c r="E6" s="219">
        <v>14677709</v>
      </c>
      <c r="F6" s="219">
        <v>13223600</v>
      </c>
      <c r="G6" s="219">
        <v>12603718</v>
      </c>
    </row>
    <row r="7" spans="1:7" ht="27" customHeight="1">
      <c r="A7" s="134" t="s">
        <v>14</v>
      </c>
      <c r="B7" s="35">
        <v>99.4</v>
      </c>
      <c r="C7" s="35">
        <f>C6/B6*100</f>
        <v>82.91213578988813</v>
      </c>
      <c r="D7" s="35">
        <f>D6/C6*100</f>
        <v>89.0944610231716</v>
      </c>
      <c r="E7" s="35">
        <f>E6/D6*100</f>
        <v>121.0593305578267</v>
      </c>
      <c r="F7" s="35">
        <f>F6/E6*100</f>
        <v>90.09307924009121</v>
      </c>
      <c r="G7" s="35">
        <f>G6/F6*100</f>
        <v>95.31230527239178</v>
      </c>
    </row>
    <row r="8" spans="1:7" ht="27" customHeight="1">
      <c r="A8" s="160" t="s">
        <v>15</v>
      </c>
      <c r="B8" s="84">
        <f aca="true" t="shared" si="0" ref="B8:G8">B6/B15</f>
        <v>1103.996905898971</v>
      </c>
      <c r="C8" s="84">
        <f t="shared" si="0"/>
        <v>934.8402830253486</v>
      </c>
      <c r="D8" s="190">
        <f t="shared" si="0"/>
        <v>889.4067634976526</v>
      </c>
      <c r="E8" s="85">
        <f t="shared" si="0"/>
        <v>1065.3777310009436</v>
      </c>
      <c r="F8" s="84">
        <f t="shared" si="0"/>
        <v>1014.3909174593433</v>
      </c>
      <c r="G8" s="85">
        <f t="shared" si="0"/>
        <v>988.7595512669648</v>
      </c>
    </row>
    <row r="9" spans="1:7" ht="27" customHeight="1">
      <c r="A9" s="149" t="s">
        <v>16</v>
      </c>
      <c r="B9" s="191">
        <v>38.8</v>
      </c>
      <c r="C9" s="191">
        <v>33.4</v>
      </c>
      <c r="D9" s="191">
        <v>35.9</v>
      </c>
      <c r="E9" s="191">
        <v>39.6</v>
      </c>
      <c r="F9" s="191">
        <v>41.1</v>
      </c>
      <c r="G9" s="191">
        <f>G6/G17*100</f>
        <v>39.213914543177694</v>
      </c>
    </row>
    <row r="10" ht="15.75" customHeight="1">
      <c r="A10" s="38"/>
    </row>
    <row r="11" ht="6.75" customHeight="1">
      <c r="A11" s="184"/>
    </row>
    <row r="14" ht="12.75">
      <c r="A14" s="126"/>
    </row>
    <row r="15" spans="1:7" ht="12.75" hidden="1">
      <c r="A15" s="4" t="s">
        <v>80</v>
      </c>
      <c r="B15" s="20">
        <v>14867</v>
      </c>
      <c r="C15" s="20">
        <v>14557</v>
      </c>
      <c r="D15" s="20">
        <v>13632</v>
      </c>
      <c r="E15" s="20">
        <v>13777</v>
      </c>
      <c r="F15" s="20">
        <v>13036</v>
      </c>
      <c r="G15" s="20">
        <v>12747</v>
      </c>
    </row>
    <row r="16" ht="12.75" hidden="1">
      <c r="B16" s="88"/>
    </row>
    <row r="17" spans="1:9" ht="12.75" hidden="1">
      <c r="A17" s="312" t="s">
        <v>161</v>
      </c>
      <c r="B17" s="305">
        <v>33809350</v>
      </c>
      <c r="C17" s="305">
        <v>37058425</v>
      </c>
      <c r="D17" s="305">
        <v>33809350</v>
      </c>
      <c r="E17" s="305">
        <v>37058425</v>
      </c>
      <c r="F17" s="305">
        <v>33809350</v>
      </c>
      <c r="G17" s="305">
        <v>32140933</v>
      </c>
      <c r="H17" s="305"/>
      <c r="I17" s="20"/>
    </row>
    <row r="18" spans="5:8" ht="12.75">
      <c r="E18" s="312"/>
      <c r="G18" s="312"/>
      <c r="H18" s="312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304"/>
      <c r="B20" s="5"/>
      <c r="C20" s="5"/>
      <c r="D20" s="5"/>
      <c r="E20" s="5"/>
      <c r="F20" s="5"/>
      <c r="G20" s="5"/>
      <c r="H20" s="5"/>
      <c r="I20" s="5"/>
    </row>
    <row r="21" spans="1:9" ht="12.75">
      <c r="A21" s="304"/>
      <c r="B21" s="5"/>
      <c r="C21" s="5"/>
      <c r="D21" s="5"/>
      <c r="E21" s="5"/>
      <c r="F21" s="5"/>
      <c r="G21" s="5"/>
      <c r="H21" s="5"/>
      <c r="I21" s="5"/>
    </row>
    <row r="22" spans="1:9" ht="12.75">
      <c r="A22" s="304"/>
      <c r="B22" s="5"/>
      <c r="C22" s="5"/>
      <c r="D22" s="5"/>
      <c r="E22" s="5"/>
      <c r="F22" s="5"/>
      <c r="G22" s="5"/>
      <c r="H22" s="5"/>
      <c r="I22" s="5"/>
    </row>
    <row r="23" spans="1:9" ht="12.75">
      <c r="A23" s="304"/>
      <c r="B23" s="5"/>
      <c r="C23" s="5"/>
      <c r="D23" s="5"/>
      <c r="E23" s="5"/>
      <c r="F23" s="5"/>
      <c r="G23" s="5"/>
      <c r="H23" s="5"/>
      <c r="I23" s="5"/>
    </row>
    <row r="24" spans="1:9" ht="12.75">
      <c r="A24" s="304"/>
      <c r="B24" s="5"/>
      <c r="C24" s="5"/>
      <c r="D24" s="5"/>
      <c r="E24" s="5"/>
      <c r="F24" s="5"/>
      <c r="G24" s="5"/>
      <c r="H24" s="5"/>
      <c r="I24" s="5"/>
    </row>
    <row r="25" spans="1:9" ht="12.75">
      <c r="A25" s="304"/>
      <c r="B25" s="5"/>
      <c r="C25" s="5"/>
      <c r="D25" s="5"/>
      <c r="E25" s="5"/>
      <c r="F25" s="5"/>
      <c r="G25" s="5"/>
      <c r="H25" s="5"/>
      <c r="I25" s="5"/>
    </row>
    <row r="26" spans="1:9" ht="12.75">
      <c r="A26" s="304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1">
    <mergeCell ref="B4:G4"/>
  </mergeCells>
  <printOptions/>
  <pageMargins left="0.75" right="0.58" top="1" bottom="1" header="0.512" footer="0.512"/>
  <pageSetup horizontalDpi="300" verticalDpi="300" orientation="portrait" paperSize="9" scale="92" r:id="rId2"/>
  <headerFooter alignWithMargins="0">
    <oddFooter>&amp;C－１４－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2" width="13.50390625" style="4" customWidth="1"/>
    <col min="3" max="3" width="11.125" style="4" customWidth="1"/>
    <col min="4" max="4" width="13.875" style="4" customWidth="1"/>
    <col min="5" max="5" width="11.125" style="4" customWidth="1"/>
    <col min="6" max="6" width="13.875" style="4" customWidth="1"/>
    <col min="7" max="7" width="11.25390625" style="4" customWidth="1"/>
    <col min="8" max="8" width="9.00390625" style="4" customWidth="1"/>
    <col min="9" max="9" width="9.50390625" style="4" bestFit="1" customWidth="1"/>
    <col min="10" max="16384" width="9.00390625" style="4" customWidth="1"/>
  </cols>
  <sheetData>
    <row r="1" spans="1:7" s="24" customFormat="1" ht="27.75" customHeight="1">
      <c r="A1" s="2" t="s">
        <v>94</v>
      </c>
      <c r="B1" s="1"/>
      <c r="C1" s="1"/>
      <c r="D1" s="1"/>
      <c r="E1" s="1"/>
      <c r="F1" s="1"/>
      <c r="G1" s="64"/>
    </row>
    <row r="2" spans="1:7" ht="27.75" customHeight="1">
      <c r="A2" s="342" t="s">
        <v>31</v>
      </c>
      <c r="B2" s="344" t="s">
        <v>176</v>
      </c>
      <c r="C2" s="345"/>
      <c r="D2" s="344" t="s">
        <v>175</v>
      </c>
      <c r="E2" s="345"/>
      <c r="F2" s="344" t="s">
        <v>49</v>
      </c>
      <c r="G2" s="346"/>
    </row>
    <row r="3" spans="1:7" ht="27.75" customHeight="1">
      <c r="A3" s="343"/>
      <c r="B3" s="144" t="s">
        <v>45</v>
      </c>
      <c r="C3" s="145" t="s">
        <v>1</v>
      </c>
      <c r="D3" s="144" t="s">
        <v>45</v>
      </c>
      <c r="E3" s="145" t="s">
        <v>1</v>
      </c>
      <c r="F3" s="268" t="s">
        <v>46</v>
      </c>
      <c r="G3" s="147" t="s">
        <v>35</v>
      </c>
    </row>
    <row r="4" spans="1:7" s="1" customFormat="1" ht="27.75" customHeight="1">
      <c r="A4" s="193" t="s">
        <v>88</v>
      </c>
      <c r="B4" s="92">
        <v>12603718</v>
      </c>
      <c r="C4" s="222">
        <v>100</v>
      </c>
      <c r="D4" s="92">
        <v>13223600</v>
      </c>
      <c r="E4" s="222">
        <v>100</v>
      </c>
      <c r="F4" s="214">
        <f aca="true" t="shared" si="0" ref="F4:F11">B4-D4</f>
        <v>-619882</v>
      </c>
      <c r="G4" s="215">
        <f aca="true" t="shared" si="1" ref="G4:G11">F4/D4*100</f>
        <v>-4.687694727608216</v>
      </c>
    </row>
    <row r="5" spans="1:9" ht="27.75" customHeight="1">
      <c r="A5" s="161" t="s">
        <v>6</v>
      </c>
      <c r="B5" s="42">
        <v>643271</v>
      </c>
      <c r="C5" s="62">
        <f>B5/$B$4*100</f>
        <v>5.103819365047679</v>
      </c>
      <c r="D5" s="42">
        <v>747063</v>
      </c>
      <c r="E5" s="62">
        <f>D5/$D4*100</f>
        <v>5.649467618500257</v>
      </c>
      <c r="F5" s="43">
        <f t="shared" si="0"/>
        <v>-103792</v>
      </c>
      <c r="G5" s="128">
        <f t="shared" si="1"/>
        <v>-13.89333965140825</v>
      </c>
      <c r="I5" s="185"/>
    </row>
    <row r="6" spans="1:7" ht="27.75" customHeight="1">
      <c r="A6" s="161" t="s">
        <v>50</v>
      </c>
      <c r="B6" s="42">
        <v>891435</v>
      </c>
      <c r="C6" s="62">
        <f>B6/$B$4*100</f>
        <v>7.072793916842633</v>
      </c>
      <c r="D6" s="42">
        <v>1184400</v>
      </c>
      <c r="E6" s="62">
        <f>D6/$D$4*100</f>
        <v>8.956713754197041</v>
      </c>
      <c r="F6" s="43">
        <f t="shared" si="0"/>
        <v>-292965</v>
      </c>
      <c r="G6" s="128">
        <f t="shared" si="1"/>
        <v>-24.735309017223912</v>
      </c>
    </row>
    <row r="7" spans="1:7" ht="27.75" customHeight="1">
      <c r="A7" s="161" t="s">
        <v>51</v>
      </c>
      <c r="B7" s="221">
        <v>653710</v>
      </c>
      <c r="C7" s="62">
        <f>B7/$B$4*100</f>
        <v>5.186644131517382</v>
      </c>
      <c r="D7" s="221">
        <v>833732</v>
      </c>
      <c r="E7" s="62">
        <f>D7/$D$4*100</f>
        <v>6.304879155449348</v>
      </c>
      <c r="F7" s="43">
        <f t="shared" si="0"/>
        <v>-180022</v>
      </c>
      <c r="G7" s="128">
        <f t="shared" si="1"/>
        <v>-21.592310238781767</v>
      </c>
    </row>
    <row r="8" spans="1:7" ht="27.75" customHeight="1">
      <c r="A8" s="161" t="s">
        <v>52</v>
      </c>
      <c r="B8" s="221">
        <v>3064981</v>
      </c>
      <c r="C8" s="62">
        <f>B8/$B$4*100</f>
        <v>24.318070271010505</v>
      </c>
      <c r="D8" s="221">
        <v>3097394</v>
      </c>
      <c r="E8" s="62">
        <f>D8/$D$4*100</f>
        <v>23.42322816782117</v>
      </c>
      <c r="F8" s="43">
        <f t="shared" si="0"/>
        <v>-32413</v>
      </c>
      <c r="G8" s="128">
        <f t="shared" si="1"/>
        <v>-1.0464603469884683</v>
      </c>
    </row>
    <row r="9" spans="1:7" ht="27.75" customHeight="1">
      <c r="A9" s="323" t="s">
        <v>158</v>
      </c>
      <c r="B9" s="324">
        <v>4154942</v>
      </c>
      <c r="C9" s="325">
        <f>B9/$B$4*100</f>
        <v>32.96600257162212</v>
      </c>
      <c r="D9" s="221">
        <v>3469409</v>
      </c>
      <c r="E9" s="322">
        <f>D9/$D$4*100</f>
        <v>26.23649384433891</v>
      </c>
      <c r="F9" s="317">
        <f t="shared" si="0"/>
        <v>685533</v>
      </c>
      <c r="G9" s="326">
        <f t="shared" si="1"/>
        <v>19.75935959121568</v>
      </c>
    </row>
    <row r="10" spans="1:7" ht="27.75" customHeight="1">
      <c r="A10" s="323" t="s">
        <v>159</v>
      </c>
      <c r="B10" s="324" t="s">
        <v>136</v>
      </c>
      <c r="C10" s="321" t="s">
        <v>136</v>
      </c>
      <c r="D10" s="41" t="s">
        <v>136</v>
      </c>
      <c r="E10" s="262" t="s">
        <v>136</v>
      </c>
      <c r="F10" s="313" t="s">
        <v>136</v>
      </c>
      <c r="G10" s="242" t="s">
        <v>136</v>
      </c>
    </row>
    <row r="11" spans="1:7" ht="27.75" customHeight="1">
      <c r="A11" s="161" t="s">
        <v>53</v>
      </c>
      <c r="B11" s="41">
        <v>555927</v>
      </c>
      <c r="C11" s="62">
        <f>B11/$B$4*100</f>
        <v>4.410817506389781</v>
      </c>
      <c r="D11" s="41">
        <v>2089287</v>
      </c>
      <c r="E11" s="322">
        <f>D11/$D$4*100</f>
        <v>15.79968389848453</v>
      </c>
      <c r="F11" s="317">
        <f t="shared" si="0"/>
        <v>-1533360</v>
      </c>
      <c r="G11" s="326">
        <f t="shared" si="1"/>
        <v>-73.39154457956231</v>
      </c>
    </row>
    <row r="12" spans="1:7" ht="27.75" customHeight="1">
      <c r="A12" s="162" t="s">
        <v>7</v>
      </c>
      <c r="B12" s="41" t="s">
        <v>136</v>
      </c>
      <c r="C12" s="45" t="s">
        <v>136</v>
      </c>
      <c r="D12" s="41" t="s">
        <v>136</v>
      </c>
      <c r="E12" s="45" t="s">
        <v>136</v>
      </c>
      <c r="F12" s="41" t="s">
        <v>136</v>
      </c>
      <c r="G12" s="263" t="s">
        <v>136</v>
      </c>
    </row>
    <row r="13" spans="1:7" s="211" customFormat="1" ht="27.75" customHeight="1">
      <c r="A13" s="358"/>
      <c r="B13" s="359"/>
      <c r="C13" s="359"/>
      <c r="D13" s="359"/>
      <c r="E13" s="359"/>
      <c r="F13" s="359"/>
      <c r="G13" s="359"/>
    </row>
    <row r="14" spans="2:6" ht="18" customHeight="1">
      <c r="B14" s="185"/>
      <c r="C14" s="188"/>
      <c r="D14" s="185"/>
      <c r="E14" s="188"/>
      <c r="F14" s="33"/>
    </row>
    <row r="15" spans="1:5" ht="18" customHeight="1">
      <c r="A15" s="16"/>
      <c r="B15" s="205"/>
      <c r="C15" s="31"/>
      <c r="D15" s="205"/>
      <c r="E15" s="31"/>
    </row>
    <row r="16" spans="1:5" ht="18" customHeight="1">
      <c r="A16" s="105"/>
      <c r="B16" s="185"/>
      <c r="C16" s="188"/>
      <c r="D16" s="185"/>
      <c r="E16" s="188"/>
    </row>
  </sheetData>
  <sheetProtection/>
  <mergeCells count="5">
    <mergeCell ref="A13:G13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E5" sqref="E5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3.625" style="5" customWidth="1"/>
    <col min="4" max="4" width="10.375" style="28" customWidth="1"/>
    <col min="5" max="5" width="13.625" style="5" customWidth="1"/>
    <col min="6" max="6" width="10.375" style="28" customWidth="1"/>
    <col min="7" max="7" width="15.00390625" style="4" customWidth="1"/>
    <col min="8" max="8" width="10.375" style="4" customWidth="1"/>
    <col min="9" max="16384" width="9.00390625" style="4" customWidth="1"/>
  </cols>
  <sheetData>
    <row r="1" spans="1:9" ht="27.75" customHeight="1">
      <c r="A1" s="2" t="s">
        <v>95</v>
      </c>
      <c r="B1" s="3"/>
      <c r="C1" s="26"/>
      <c r="D1" s="27"/>
      <c r="E1" s="26"/>
      <c r="F1" s="27"/>
      <c r="G1" s="3"/>
      <c r="H1" s="9"/>
      <c r="I1" s="16"/>
    </row>
    <row r="2" spans="1:9" ht="27.75" customHeight="1">
      <c r="A2" s="364" t="s">
        <v>48</v>
      </c>
      <c r="B2" s="365"/>
      <c r="C2" s="368" t="s">
        <v>176</v>
      </c>
      <c r="D2" s="369"/>
      <c r="E2" s="368" t="s">
        <v>163</v>
      </c>
      <c r="F2" s="369"/>
      <c r="G2" s="360" t="s">
        <v>49</v>
      </c>
      <c r="H2" s="361"/>
      <c r="I2" s="16"/>
    </row>
    <row r="3" spans="1:9" ht="27.75" customHeight="1">
      <c r="A3" s="366"/>
      <c r="B3" s="367"/>
      <c r="C3" s="164" t="s">
        <v>45</v>
      </c>
      <c r="D3" s="165" t="s">
        <v>1</v>
      </c>
      <c r="E3" s="164" t="s">
        <v>45</v>
      </c>
      <c r="F3" s="165" t="s">
        <v>1</v>
      </c>
      <c r="G3" s="269" t="s">
        <v>46</v>
      </c>
      <c r="H3" s="166" t="s">
        <v>35</v>
      </c>
      <c r="I3" s="16"/>
    </row>
    <row r="4" spans="1:9" s="24" customFormat="1" ht="27.75" customHeight="1">
      <c r="A4" s="362" t="s">
        <v>18</v>
      </c>
      <c r="B4" s="363"/>
      <c r="C4" s="46">
        <v>12603718</v>
      </c>
      <c r="D4" s="25">
        <v>100</v>
      </c>
      <c r="E4" s="46">
        <v>13223600</v>
      </c>
      <c r="F4" s="25">
        <v>100</v>
      </c>
      <c r="G4" s="46">
        <f>C4-E4</f>
        <v>-619882</v>
      </c>
      <c r="H4" s="129">
        <f>G4/E4*100</f>
        <v>-4.687694727608216</v>
      </c>
      <c r="I4" s="98"/>
    </row>
    <row r="5" spans="1:9" ht="27.75" customHeight="1">
      <c r="A5" s="167">
        <v>9</v>
      </c>
      <c r="B5" s="168" t="s">
        <v>112</v>
      </c>
      <c r="C5" s="44">
        <v>432371</v>
      </c>
      <c r="D5" s="40">
        <f aca="true" t="shared" si="0" ref="D5:D12">C5/$C$4*100</f>
        <v>3.430503602191036</v>
      </c>
      <c r="E5" s="44">
        <v>394848</v>
      </c>
      <c r="F5" s="40">
        <f aca="true" t="shared" si="1" ref="F5:F12">E5/$E$4*100</f>
        <v>2.985934238785202</v>
      </c>
      <c r="G5" s="279">
        <f aca="true" t="shared" si="2" ref="G5:G17">C5-E5</f>
        <v>37523</v>
      </c>
      <c r="H5" s="128">
        <f aca="true" t="shared" si="3" ref="H5:H17">G5/E5*100</f>
        <v>9.50315057946349</v>
      </c>
      <c r="I5" s="16"/>
    </row>
    <row r="6" spans="1:9" ht="27.75" customHeight="1">
      <c r="A6" s="167">
        <v>10</v>
      </c>
      <c r="B6" s="168" t="s">
        <v>113</v>
      </c>
      <c r="C6" s="313" t="s">
        <v>136</v>
      </c>
      <c r="D6" s="242" t="s">
        <v>136</v>
      </c>
      <c r="E6" s="41">
        <v>38631</v>
      </c>
      <c r="F6" s="40">
        <f t="shared" si="1"/>
        <v>0.2921367857466953</v>
      </c>
      <c r="G6" s="41" t="s">
        <v>136</v>
      </c>
      <c r="H6" s="262" t="s">
        <v>136</v>
      </c>
      <c r="I6" s="16"/>
    </row>
    <row r="7" spans="1:9" ht="27.75" customHeight="1">
      <c r="A7" s="167">
        <v>11</v>
      </c>
      <c r="B7" s="168" t="s">
        <v>114</v>
      </c>
      <c r="C7" s="313">
        <v>33841</v>
      </c>
      <c r="D7" s="40">
        <f t="shared" si="0"/>
        <v>0.2685001362296427</v>
      </c>
      <c r="E7" s="313">
        <v>114713</v>
      </c>
      <c r="F7" s="40">
        <f t="shared" si="1"/>
        <v>0.8674869173296228</v>
      </c>
      <c r="G7" s="279">
        <f t="shared" si="2"/>
        <v>-80872</v>
      </c>
      <c r="H7" s="128">
        <f t="shared" si="3"/>
        <v>-70.49942029238186</v>
      </c>
      <c r="I7" s="16"/>
    </row>
    <row r="8" spans="1:9" ht="27.75" customHeight="1">
      <c r="A8" s="167">
        <v>12</v>
      </c>
      <c r="B8" s="168" t="s">
        <v>115</v>
      </c>
      <c r="C8" s="44">
        <v>532469</v>
      </c>
      <c r="D8" s="40">
        <f t="shared" si="0"/>
        <v>4.224697823293095</v>
      </c>
      <c r="E8" s="44">
        <v>519991</v>
      </c>
      <c r="F8" s="40">
        <f t="shared" si="1"/>
        <v>3.932295290238664</v>
      </c>
      <c r="G8" s="279">
        <f t="shared" si="2"/>
        <v>12478</v>
      </c>
      <c r="H8" s="128">
        <f t="shared" si="3"/>
        <v>2.3996569171389504</v>
      </c>
      <c r="I8" s="16"/>
    </row>
    <row r="9" spans="1:9" ht="27.75" customHeight="1">
      <c r="A9" s="167">
        <v>13</v>
      </c>
      <c r="B9" s="168" t="s">
        <v>116</v>
      </c>
      <c r="C9" s="44">
        <v>356846</v>
      </c>
      <c r="D9" s="40">
        <f t="shared" si="0"/>
        <v>2.831275660086968</v>
      </c>
      <c r="E9" s="44">
        <v>344638</v>
      </c>
      <c r="F9" s="40">
        <f t="shared" si="1"/>
        <v>2.6062343083577844</v>
      </c>
      <c r="G9" s="279">
        <f t="shared" si="2"/>
        <v>12208</v>
      </c>
      <c r="H9" s="128">
        <f t="shared" si="3"/>
        <v>3.5422675386927733</v>
      </c>
      <c r="I9" s="16"/>
    </row>
    <row r="10" spans="1:9" ht="27.75" customHeight="1">
      <c r="A10" s="167">
        <v>14</v>
      </c>
      <c r="B10" s="168" t="s">
        <v>117</v>
      </c>
      <c r="C10" s="44">
        <v>37374</v>
      </c>
      <c r="D10" s="40">
        <f t="shared" si="0"/>
        <v>0.29653154727835074</v>
      </c>
      <c r="E10" s="44">
        <v>46437</v>
      </c>
      <c r="F10" s="40">
        <f t="shared" si="1"/>
        <v>0.35116760942557246</v>
      </c>
      <c r="G10" s="279">
        <f t="shared" si="2"/>
        <v>-9063</v>
      </c>
      <c r="H10" s="128">
        <f t="shared" si="3"/>
        <v>-19.516764648879125</v>
      </c>
      <c r="I10" s="16"/>
    </row>
    <row r="11" spans="1:9" ht="27.75" customHeight="1">
      <c r="A11" s="167">
        <v>15</v>
      </c>
      <c r="B11" s="168" t="s">
        <v>118</v>
      </c>
      <c r="C11" s="44">
        <v>132532</v>
      </c>
      <c r="D11" s="40">
        <f t="shared" si="0"/>
        <v>1.0515309847459298</v>
      </c>
      <c r="E11" s="44">
        <v>134608</v>
      </c>
      <c r="F11" s="40">
        <f t="shared" si="1"/>
        <v>1.0179376266674733</v>
      </c>
      <c r="G11" s="279">
        <f t="shared" si="2"/>
        <v>-2076</v>
      </c>
      <c r="H11" s="128">
        <f t="shared" si="3"/>
        <v>-1.5422560323309165</v>
      </c>
      <c r="I11" s="16"/>
    </row>
    <row r="12" spans="1:9" ht="27.75" customHeight="1">
      <c r="A12" s="167">
        <v>16</v>
      </c>
      <c r="B12" s="168" t="s">
        <v>119</v>
      </c>
      <c r="C12" s="44">
        <v>2058771</v>
      </c>
      <c r="D12" s="40">
        <f t="shared" si="0"/>
        <v>16.334632368004424</v>
      </c>
      <c r="E12" s="44">
        <v>2592709</v>
      </c>
      <c r="F12" s="40">
        <f t="shared" si="1"/>
        <v>19.606680480353308</v>
      </c>
      <c r="G12" s="279">
        <f t="shared" si="2"/>
        <v>-533938</v>
      </c>
      <c r="H12" s="128">
        <f t="shared" si="3"/>
        <v>-20.593826765749647</v>
      </c>
      <c r="I12" s="16"/>
    </row>
    <row r="13" spans="1:9" ht="27.75" customHeight="1">
      <c r="A13" s="167">
        <v>17</v>
      </c>
      <c r="B13" s="168" t="s">
        <v>120</v>
      </c>
      <c r="C13" s="41" t="s">
        <v>136</v>
      </c>
      <c r="D13" s="45" t="s">
        <v>136</v>
      </c>
      <c r="E13" s="41" t="s">
        <v>136</v>
      </c>
      <c r="F13" s="45" t="s">
        <v>136</v>
      </c>
      <c r="G13" s="308" t="s">
        <v>151</v>
      </c>
      <c r="H13" s="309" t="s">
        <v>151</v>
      </c>
      <c r="I13" s="16"/>
    </row>
    <row r="14" spans="1:9" ht="27.75" customHeight="1">
      <c r="A14" s="167">
        <v>18</v>
      </c>
      <c r="B14" s="168" t="s">
        <v>121</v>
      </c>
      <c r="C14" s="41">
        <v>2126509</v>
      </c>
      <c r="D14" s="40">
        <f>C14/$C$4*100</f>
        <v>16.87207695380046</v>
      </c>
      <c r="E14" s="41">
        <v>1780787</v>
      </c>
      <c r="F14" s="40">
        <f>E14/$E$4*100</f>
        <v>13.466733718503281</v>
      </c>
      <c r="G14" s="279">
        <f t="shared" si="2"/>
        <v>345722</v>
      </c>
      <c r="H14" s="128">
        <f t="shared" si="3"/>
        <v>19.414000663751477</v>
      </c>
      <c r="I14" s="16"/>
    </row>
    <row r="15" spans="1:9" ht="27.75" customHeight="1">
      <c r="A15" s="167">
        <v>19</v>
      </c>
      <c r="B15" s="168" t="s">
        <v>122</v>
      </c>
      <c r="C15" s="41" t="s">
        <v>136</v>
      </c>
      <c r="D15" s="45" t="s">
        <v>136</v>
      </c>
      <c r="E15" s="249" t="s">
        <v>136</v>
      </c>
      <c r="F15" s="257" t="s">
        <v>136</v>
      </c>
      <c r="G15" s="308" t="s">
        <v>151</v>
      </c>
      <c r="H15" s="309" t="s">
        <v>151</v>
      </c>
      <c r="I15" s="16"/>
    </row>
    <row r="16" spans="1:9" ht="27.75" customHeight="1">
      <c r="A16" s="167">
        <v>20</v>
      </c>
      <c r="B16" s="168" t="s">
        <v>123</v>
      </c>
      <c r="C16" s="249" t="s">
        <v>64</v>
      </c>
      <c r="D16" s="257" t="s">
        <v>64</v>
      </c>
      <c r="E16" s="249" t="s">
        <v>64</v>
      </c>
      <c r="F16" s="257" t="s">
        <v>64</v>
      </c>
      <c r="G16" s="37" t="s">
        <v>64</v>
      </c>
      <c r="H16" s="220" t="s">
        <v>64</v>
      </c>
      <c r="I16" s="16"/>
    </row>
    <row r="17" spans="1:9" ht="27.75" customHeight="1">
      <c r="A17" s="167">
        <v>21</v>
      </c>
      <c r="B17" s="168" t="s">
        <v>124</v>
      </c>
      <c r="C17" s="313">
        <v>525572</v>
      </c>
      <c r="D17" s="40">
        <f>C17/$C$4*100</f>
        <v>4.169975875372648</v>
      </c>
      <c r="E17" s="313">
        <v>681007</v>
      </c>
      <c r="F17" s="40">
        <f aca="true" t="shared" si="4" ref="F17:F24">E17/$E$4*100</f>
        <v>5.149936477207417</v>
      </c>
      <c r="G17" s="279">
        <f t="shared" si="2"/>
        <v>-155435</v>
      </c>
      <c r="H17" s="128">
        <f t="shared" si="3"/>
        <v>-22.8242881497547</v>
      </c>
      <c r="I17" s="16"/>
    </row>
    <row r="18" spans="1:9" ht="27.75" customHeight="1">
      <c r="A18" s="167">
        <v>22</v>
      </c>
      <c r="B18" s="168" t="s">
        <v>125</v>
      </c>
      <c r="C18" s="44">
        <v>28743</v>
      </c>
      <c r="D18" s="40">
        <f>C18/$C$4*100</f>
        <v>0.22805175425219762</v>
      </c>
      <c r="E18" s="44">
        <v>40054</v>
      </c>
      <c r="F18" s="40">
        <f t="shared" si="4"/>
        <v>0.30289784929973684</v>
      </c>
      <c r="G18" s="279">
        <f>C18-E18</f>
        <v>-11311</v>
      </c>
      <c r="H18" s="128">
        <f>G18/E18*100</f>
        <v>-28.239376841264292</v>
      </c>
      <c r="I18" s="16"/>
    </row>
    <row r="19" spans="1:9" ht="27.75" customHeight="1">
      <c r="A19" s="167">
        <v>23</v>
      </c>
      <c r="B19" s="168" t="s">
        <v>126</v>
      </c>
      <c r="C19" s="44">
        <v>854994</v>
      </c>
      <c r="D19" s="40">
        <f>C19/$C$4*100</f>
        <v>6.78366494712116</v>
      </c>
      <c r="E19" s="44">
        <v>1001189</v>
      </c>
      <c r="F19" s="40">
        <f t="shared" si="4"/>
        <v>7.571228712302247</v>
      </c>
      <c r="G19" s="279">
        <f>C19-E19</f>
        <v>-146195</v>
      </c>
      <c r="H19" s="128">
        <f>G19/E19*100</f>
        <v>-14.602138057849217</v>
      </c>
      <c r="I19" s="16"/>
    </row>
    <row r="20" spans="1:9" ht="27.75" customHeight="1">
      <c r="A20" s="167">
        <v>24</v>
      </c>
      <c r="B20" s="168" t="s">
        <v>127</v>
      </c>
      <c r="C20" s="44">
        <v>936038</v>
      </c>
      <c r="D20" s="40">
        <f aca="true" t="shared" si="5" ref="D20:D28">C20/$C$4*100</f>
        <v>7.426681555395004</v>
      </c>
      <c r="E20" s="44">
        <v>1240675</v>
      </c>
      <c r="F20" s="40">
        <f t="shared" si="4"/>
        <v>9.382278653316797</v>
      </c>
      <c r="G20" s="279">
        <f aca="true" t="shared" si="6" ref="G20:G27">C20-E20</f>
        <v>-304637</v>
      </c>
      <c r="H20" s="128">
        <f aca="true" t="shared" si="7" ref="H20:H27">G20/E20*100</f>
        <v>-24.554133838434723</v>
      </c>
      <c r="I20" s="16"/>
    </row>
    <row r="21" spans="1:9" ht="27.75" customHeight="1">
      <c r="A21" s="167">
        <v>25</v>
      </c>
      <c r="B21" s="168" t="s">
        <v>128</v>
      </c>
      <c r="C21" s="44">
        <v>141423</v>
      </c>
      <c r="D21" s="40">
        <f t="shared" si="5"/>
        <v>1.1220736611212658</v>
      </c>
      <c r="E21" s="44">
        <v>97446</v>
      </c>
      <c r="F21" s="40">
        <f t="shared" si="4"/>
        <v>0.7369097673855833</v>
      </c>
      <c r="G21" s="279">
        <f t="shared" si="6"/>
        <v>43977</v>
      </c>
      <c r="H21" s="128">
        <f t="shared" si="7"/>
        <v>45.12961024567453</v>
      </c>
      <c r="I21" s="16"/>
    </row>
    <row r="22" spans="1:9" ht="27.75" customHeight="1">
      <c r="A22" s="167">
        <v>26</v>
      </c>
      <c r="B22" s="168" t="s">
        <v>129</v>
      </c>
      <c r="C22" s="44">
        <v>440660</v>
      </c>
      <c r="D22" s="40">
        <f t="shared" si="5"/>
        <v>3.4962699101963404</v>
      </c>
      <c r="E22" s="44">
        <v>562140</v>
      </c>
      <c r="F22" s="40">
        <f t="shared" si="4"/>
        <v>4.251036026498079</v>
      </c>
      <c r="G22" s="279">
        <f t="shared" si="6"/>
        <v>-121480</v>
      </c>
      <c r="H22" s="128">
        <f t="shared" si="7"/>
        <v>-21.610275020457536</v>
      </c>
      <c r="I22" s="16"/>
    </row>
    <row r="23" spans="1:9" ht="27.75" customHeight="1">
      <c r="A23" s="167">
        <v>27</v>
      </c>
      <c r="B23" s="168" t="s">
        <v>130</v>
      </c>
      <c r="C23" s="44">
        <v>1559827</v>
      </c>
      <c r="D23" s="40">
        <f t="shared" si="5"/>
        <v>12.375927484255044</v>
      </c>
      <c r="E23" s="44">
        <v>1447195</v>
      </c>
      <c r="F23" s="40">
        <f t="shared" si="4"/>
        <v>10.944031882392087</v>
      </c>
      <c r="G23" s="279">
        <f t="shared" si="6"/>
        <v>112632</v>
      </c>
      <c r="H23" s="128">
        <f t="shared" si="7"/>
        <v>7.782779791251351</v>
      </c>
      <c r="I23" s="16"/>
    </row>
    <row r="24" spans="1:9" ht="27.75" customHeight="1">
      <c r="A24" s="167">
        <v>28</v>
      </c>
      <c r="B24" s="168" t="s">
        <v>131</v>
      </c>
      <c r="C24" s="44">
        <v>611240</v>
      </c>
      <c r="D24" s="40">
        <f t="shared" si="5"/>
        <v>4.849680070595042</v>
      </c>
      <c r="E24" s="44">
        <v>376079</v>
      </c>
      <c r="F24" s="40">
        <f t="shared" si="4"/>
        <v>2.843998608548353</v>
      </c>
      <c r="G24" s="279">
        <f t="shared" si="6"/>
        <v>235161</v>
      </c>
      <c r="H24" s="128">
        <f t="shared" si="7"/>
        <v>62.52968126377703</v>
      </c>
      <c r="I24" s="16"/>
    </row>
    <row r="25" spans="1:9" ht="27.75" customHeight="1">
      <c r="A25" s="167">
        <v>29</v>
      </c>
      <c r="B25" s="168" t="s">
        <v>132</v>
      </c>
      <c r="C25" s="249" t="s">
        <v>180</v>
      </c>
      <c r="D25" s="257" t="s">
        <v>181</v>
      </c>
      <c r="E25" s="44">
        <v>473659</v>
      </c>
      <c r="F25" s="40">
        <f>E25/$E$4*100</f>
        <v>3.5819217157203784</v>
      </c>
      <c r="G25" s="249" t="s">
        <v>182</v>
      </c>
      <c r="H25" s="332" t="s">
        <v>183</v>
      </c>
      <c r="I25" s="16"/>
    </row>
    <row r="26" spans="1:9" ht="27.75" customHeight="1">
      <c r="A26" s="167">
        <v>30</v>
      </c>
      <c r="B26" s="168" t="s">
        <v>133</v>
      </c>
      <c r="C26" s="44">
        <v>161394</v>
      </c>
      <c r="D26" s="40">
        <f t="shared" si="5"/>
        <v>1.2805269048387151</v>
      </c>
      <c r="E26" s="44">
        <v>212971</v>
      </c>
      <c r="F26" s="40">
        <f>E26/$E$4*100</f>
        <v>1.6105372213315587</v>
      </c>
      <c r="G26" s="279">
        <f t="shared" si="6"/>
        <v>-51577</v>
      </c>
      <c r="H26" s="128">
        <f t="shared" si="7"/>
        <v>-24.217851256743874</v>
      </c>
      <c r="I26" s="16"/>
    </row>
    <row r="27" spans="1:9" ht="27.75" customHeight="1">
      <c r="A27" s="167">
        <v>31</v>
      </c>
      <c r="B27" s="168" t="s">
        <v>134</v>
      </c>
      <c r="C27" s="44">
        <v>1506420</v>
      </c>
      <c r="D27" s="40">
        <f t="shared" si="5"/>
        <v>11.95218744183264</v>
      </c>
      <c r="E27" s="44">
        <v>858685</v>
      </c>
      <c r="F27" s="40">
        <f>E27/$E$4*100</f>
        <v>6.493579660606794</v>
      </c>
      <c r="G27" s="279">
        <f t="shared" si="6"/>
        <v>647735</v>
      </c>
      <c r="H27" s="128">
        <f t="shared" si="7"/>
        <v>75.433366135428</v>
      </c>
      <c r="I27" s="16"/>
    </row>
    <row r="28" spans="1:9" ht="27.75" customHeight="1">
      <c r="A28" s="163">
        <v>32</v>
      </c>
      <c r="B28" s="169" t="s">
        <v>135</v>
      </c>
      <c r="C28" s="307">
        <v>65102</v>
      </c>
      <c r="D28" s="121">
        <f t="shared" si="5"/>
        <v>0.5165301223020063</v>
      </c>
      <c r="E28" s="120">
        <v>93192</v>
      </c>
      <c r="F28" s="121">
        <f>E28/$E$4*100</f>
        <v>0.7047400102846426</v>
      </c>
      <c r="G28" s="307" t="s">
        <v>151</v>
      </c>
      <c r="H28" s="306" t="s">
        <v>151</v>
      </c>
      <c r="I28" s="16"/>
    </row>
    <row r="29" spans="1:8" s="245" customFormat="1" ht="15.75" customHeight="1">
      <c r="A29" s="250"/>
      <c r="B29" s="250"/>
      <c r="C29" s="250"/>
      <c r="D29" s="250"/>
      <c r="E29" s="250"/>
      <c r="F29" s="250"/>
      <c r="G29" s="250"/>
      <c r="H29" s="250"/>
    </row>
    <row r="30" spans="1:2" ht="12.75">
      <c r="A30" s="16"/>
      <c r="B30" s="16"/>
    </row>
    <row r="31" spans="1:2" ht="12.75">
      <c r="A31" s="16"/>
      <c r="B31" s="16"/>
    </row>
    <row r="32" spans="1:2" ht="12.75">
      <c r="A32" s="16"/>
      <c r="B32" s="16"/>
    </row>
    <row r="33" spans="1:2" ht="12.75">
      <c r="A33" s="16"/>
      <c r="B33" s="16"/>
    </row>
    <row r="34" spans="1:2" ht="12.75">
      <c r="A34" s="16"/>
      <c r="B34" s="16"/>
    </row>
    <row r="35" spans="1:2" ht="12.75">
      <c r="A35" s="16"/>
      <c r="B35" s="16"/>
    </row>
    <row r="36" spans="1:2" ht="12.75">
      <c r="A36" s="16"/>
      <c r="B36" s="16"/>
    </row>
    <row r="37" spans="1:2" ht="12.75">
      <c r="A37" s="16"/>
      <c r="B37" s="16"/>
    </row>
    <row r="38" spans="1:2" ht="12.75">
      <c r="A38" s="16"/>
      <c r="B38" s="16"/>
    </row>
    <row r="39" spans="1:2" ht="12.75">
      <c r="A39" s="16"/>
      <c r="B39" s="16"/>
    </row>
    <row r="40" spans="1:2" ht="12.75">
      <c r="A40" s="16"/>
      <c r="B40" s="16"/>
    </row>
    <row r="41" spans="1:2" ht="12.75">
      <c r="A41" s="16"/>
      <c r="B41" s="16"/>
    </row>
    <row r="42" spans="1:2" ht="12.75">
      <c r="A42" s="16"/>
      <c r="B42" s="16"/>
    </row>
    <row r="43" spans="1:2" ht="12.75">
      <c r="A43" s="16"/>
      <c r="B43" s="16"/>
    </row>
    <row r="44" spans="1:2" ht="12.75">
      <c r="A44" s="16"/>
      <c r="B44" s="16"/>
    </row>
    <row r="45" spans="1:2" ht="12.75">
      <c r="A45" s="16"/>
      <c r="B45" s="16"/>
    </row>
    <row r="46" spans="1:2" ht="12.75">
      <c r="A46" s="16"/>
      <c r="B46" s="16"/>
    </row>
    <row r="47" spans="1:2" ht="12.75">
      <c r="A47" s="16"/>
      <c r="B47" s="16"/>
    </row>
    <row r="48" spans="1:2" ht="12.75">
      <c r="A48" s="16"/>
      <c r="B48" s="16"/>
    </row>
    <row r="49" spans="1:2" ht="12.75">
      <c r="A49" s="16"/>
      <c r="B49" s="16"/>
    </row>
    <row r="50" spans="1:2" ht="12.75">
      <c r="A50" s="16"/>
      <c r="B50" s="16"/>
    </row>
    <row r="51" spans="1:2" ht="12.75">
      <c r="A51" s="16"/>
      <c r="B51" s="16"/>
    </row>
    <row r="52" spans="1:2" ht="12.75">
      <c r="A52" s="16"/>
      <c r="B52" s="16"/>
    </row>
    <row r="53" spans="1:2" ht="12.75">
      <c r="A53" s="16"/>
      <c r="B53" s="16"/>
    </row>
    <row r="54" spans="1:2" ht="12.75">
      <c r="A54" s="16"/>
      <c r="B54" s="16"/>
    </row>
    <row r="55" spans="1:2" ht="12.75">
      <c r="A55" s="16"/>
      <c r="B55" s="16"/>
    </row>
    <row r="56" spans="1:2" ht="12.75">
      <c r="A56" s="16"/>
      <c r="B56" s="16"/>
    </row>
    <row r="57" spans="1:2" ht="12.75">
      <c r="A57" s="16"/>
      <c r="B57" s="16"/>
    </row>
    <row r="58" spans="1:2" ht="12.75">
      <c r="A58" s="16"/>
      <c r="B58" s="16"/>
    </row>
    <row r="59" spans="1:2" ht="12.75">
      <c r="A59" s="16"/>
      <c r="B59" s="16"/>
    </row>
    <row r="60" spans="1:2" ht="12.75">
      <c r="A60" s="16"/>
      <c r="B60" s="16"/>
    </row>
    <row r="61" spans="1:2" ht="12.75">
      <c r="A61" s="16"/>
      <c r="B61" s="16"/>
    </row>
    <row r="62" spans="1:2" ht="12.75">
      <c r="A62" s="16"/>
      <c r="B62" s="16"/>
    </row>
    <row r="63" spans="1:2" ht="12.75">
      <c r="A63" s="16"/>
      <c r="B63" s="16"/>
    </row>
    <row r="64" spans="1:2" ht="12.75">
      <c r="A64" s="16"/>
      <c r="B64" s="16"/>
    </row>
    <row r="65" spans="1:2" ht="12.75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2.75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6"/>
      <c r="B83" s="16"/>
    </row>
    <row r="84" spans="1:2" ht="12.75">
      <c r="A84" s="16"/>
      <c r="B84" s="16"/>
    </row>
    <row r="85" spans="1:2" ht="12.75">
      <c r="A85" s="16"/>
      <c r="B85" s="16"/>
    </row>
    <row r="86" spans="1:2" ht="12.75">
      <c r="A86" s="16"/>
      <c r="B86" s="16"/>
    </row>
    <row r="87" spans="1:2" ht="12.75">
      <c r="A87" s="16"/>
      <c r="B87" s="16"/>
    </row>
    <row r="88" spans="1:2" ht="12.75">
      <c r="A88" s="16"/>
      <c r="B88" s="16"/>
    </row>
    <row r="89" spans="1:2" ht="12.75">
      <c r="A89" s="16"/>
      <c r="B89" s="16"/>
    </row>
    <row r="90" spans="1:2" ht="12.75">
      <c r="A90" s="16"/>
      <c r="B90" s="16"/>
    </row>
    <row r="91" spans="1:2" ht="12.75">
      <c r="A91" s="16"/>
      <c r="B91" s="16"/>
    </row>
    <row r="92" spans="1:2" ht="12.75">
      <c r="A92" s="16"/>
      <c r="B92" s="16"/>
    </row>
    <row r="93" spans="1:2" ht="12.75">
      <c r="A93" s="16"/>
      <c r="B93" s="16"/>
    </row>
    <row r="94" spans="1:2" ht="12.75">
      <c r="A94" s="16"/>
      <c r="B94" s="16"/>
    </row>
    <row r="95" spans="1:2" ht="12.75">
      <c r="A95" s="16"/>
      <c r="B95" s="16"/>
    </row>
    <row r="96" spans="1:2" ht="12.75">
      <c r="A96" s="16"/>
      <c r="B96" s="16"/>
    </row>
    <row r="97" spans="1:2" ht="12.75">
      <c r="A97" s="16"/>
      <c r="B97" s="16"/>
    </row>
    <row r="98" spans="1:2" ht="12.75">
      <c r="A98" s="16"/>
      <c r="B98" s="16"/>
    </row>
    <row r="99" spans="1:2" ht="12.75">
      <c r="A99" s="16"/>
      <c r="B99" s="16"/>
    </row>
    <row r="100" spans="1:2" ht="12.75">
      <c r="A100" s="16"/>
      <c r="B100" s="16"/>
    </row>
    <row r="101" spans="1:2" ht="12.75">
      <c r="A101" s="16"/>
      <c r="B101" s="16"/>
    </row>
    <row r="102" spans="1:2" ht="12.75">
      <c r="A102" s="16"/>
      <c r="B102" s="16"/>
    </row>
    <row r="103" spans="1:2" ht="12.75">
      <c r="A103" s="16"/>
      <c r="B103" s="16"/>
    </row>
    <row r="104" spans="1:2" ht="12.75">
      <c r="A104" s="16"/>
      <c r="B104" s="16"/>
    </row>
    <row r="105" spans="1:2" ht="12.75">
      <c r="A105" s="16"/>
      <c r="B105" s="16"/>
    </row>
    <row r="106" spans="1:2" ht="12.75">
      <c r="A106" s="16"/>
      <c r="B106" s="16"/>
    </row>
    <row r="107" spans="1:2" ht="12.75">
      <c r="A107" s="16"/>
      <c r="B107" s="16"/>
    </row>
    <row r="108" spans="1:2" ht="12.75">
      <c r="A108" s="16"/>
      <c r="B108" s="16"/>
    </row>
    <row r="109" spans="1:2" ht="12.75">
      <c r="A109" s="16"/>
      <c r="B109" s="16"/>
    </row>
    <row r="110" spans="1:2" ht="12.75">
      <c r="A110" s="16"/>
      <c r="B110" s="16"/>
    </row>
    <row r="111" spans="1:2" ht="12.75">
      <c r="A111" s="16"/>
      <c r="B111" s="16"/>
    </row>
    <row r="112" spans="1:2" ht="12.75">
      <c r="A112" s="16"/>
      <c r="B112" s="16"/>
    </row>
    <row r="113" spans="1:2" ht="12.75">
      <c r="A113" s="16"/>
      <c r="B113" s="16"/>
    </row>
    <row r="114" spans="1:2" ht="12.75">
      <c r="A114" s="16"/>
      <c r="B114" s="16"/>
    </row>
    <row r="115" spans="1:2" ht="12.75">
      <c r="A115" s="16"/>
      <c r="B115" s="16"/>
    </row>
    <row r="116" spans="1:2" ht="12.75">
      <c r="A116" s="16"/>
      <c r="B116" s="16"/>
    </row>
    <row r="117" spans="1:2" ht="12.75">
      <c r="A117" s="16"/>
      <c r="B117" s="16"/>
    </row>
    <row r="118" spans="1:2" ht="12.75">
      <c r="A118" s="16"/>
      <c r="B118" s="16"/>
    </row>
    <row r="119" spans="1:2" ht="12.75">
      <c r="A119" s="16"/>
      <c r="B119" s="16"/>
    </row>
    <row r="120" spans="1:2" ht="12.75">
      <c r="A120" s="16"/>
      <c r="B120" s="16"/>
    </row>
    <row r="121" spans="1:2" ht="12.75">
      <c r="A121" s="16"/>
      <c r="B121" s="16"/>
    </row>
    <row r="122" spans="1:2" ht="12.75">
      <c r="A122" s="16"/>
      <c r="B122" s="16"/>
    </row>
    <row r="123" spans="1:2" ht="12.75">
      <c r="A123" s="16"/>
      <c r="B123" s="16"/>
    </row>
    <row r="124" spans="1:2" ht="12.75">
      <c r="A124" s="16"/>
      <c r="B124" s="16"/>
    </row>
    <row r="125" spans="1:2" ht="12.75">
      <c r="A125" s="16"/>
      <c r="B125" s="16"/>
    </row>
    <row r="126" spans="1:2" ht="12.75">
      <c r="A126" s="16"/>
      <c r="B126" s="16"/>
    </row>
    <row r="127" spans="1:2" ht="12.75">
      <c r="A127" s="16"/>
      <c r="B127" s="16"/>
    </row>
    <row r="128" spans="1:2" ht="12.75">
      <c r="A128" s="16"/>
      <c r="B128" s="16"/>
    </row>
    <row r="129" spans="1:2" ht="12.75">
      <c r="A129" s="16"/>
      <c r="B129" s="16"/>
    </row>
    <row r="130" spans="1:2" ht="12.75">
      <c r="A130" s="16"/>
      <c r="B130" s="16"/>
    </row>
    <row r="131" spans="1:2" ht="12.75">
      <c r="A131" s="16"/>
      <c r="B131" s="16"/>
    </row>
    <row r="132" spans="1:2" ht="12.75">
      <c r="A132" s="16"/>
      <c r="B132" s="16"/>
    </row>
    <row r="133" spans="1:2" ht="12.75">
      <c r="A133" s="16"/>
      <c r="B133" s="16"/>
    </row>
    <row r="134" spans="1:2" ht="12.75">
      <c r="A134" s="16"/>
      <c r="B134" s="16"/>
    </row>
    <row r="135" spans="1:2" ht="12.75">
      <c r="A135" s="16"/>
      <c r="B135" s="16"/>
    </row>
    <row r="136" spans="1:2" ht="12.75">
      <c r="A136" s="16"/>
      <c r="B136" s="16"/>
    </row>
    <row r="137" spans="1:2" ht="12.75">
      <c r="A137" s="16"/>
      <c r="B137" s="16"/>
    </row>
    <row r="138" spans="1:2" ht="12.75">
      <c r="A138" s="16"/>
      <c r="B138" s="16"/>
    </row>
    <row r="139" spans="1:2" ht="12.75">
      <c r="A139" s="16"/>
      <c r="B139" s="16"/>
    </row>
    <row r="140" spans="1:2" ht="12.75">
      <c r="A140" s="16"/>
      <c r="B140" s="16"/>
    </row>
    <row r="141" spans="1:2" ht="12.75">
      <c r="A141" s="16"/>
      <c r="B141" s="16"/>
    </row>
    <row r="142" spans="1:2" ht="12.75">
      <c r="A142" s="16"/>
      <c r="B142" s="16"/>
    </row>
    <row r="143" spans="1:2" ht="12.75">
      <c r="A143" s="16"/>
      <c r="B143" s="16"/>
    </row>
    <row r="144" spans="1:2" ht="12.75">
      <c r="A144" s="16"/>
      <c r="B144" s="16"/>
    </row>
    <row r="145" spans="1:2" ht="12.75">
      <c r="A145" s="16"/>
      <c r="B145" s="16"/>
    </row>
    <row r="146" spans="1:2" ht="12.75">
      <c r="A146" s="16"/>
      <c r="B146" s="16"/>
    </row>
    <row r="147" spans="1:2" ht="12.75">
      <c r="A147" s="16"/>
      <c r="B147" s="16"/>
    </row>
    <row r="148" spans="1:2" ht="12.75">
      <c r="A148" s="16"/>
      <c r="B148" s="16"/>
    </row>
    <row r="149" spans="1:2" ht="12.75">
      <c r="A149" s="16"/>
      <c r="B149" s="16"/>
    </row>
  </sheetData>
  <sheetProtection/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&amp;C－１５－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7" sqref="E7"/>
    </sheetView>
  </sheetViews>
  <sheetFormatPr defaultColWidth="9.00390625" defaultRowHeight="13.5"/>
  <cols>
    <col min="1" max="1" width="12.625" style="4" customWidth="1"/>
    <col min="2" max="7" width="11.625" style="4" customWidth="1"/>
    <col min="8" max="16384" width="9.00390625" style="4" customWidth="1"/>
  </cols>
  <sheetData>
    <row r="1" ht="27" customHeight="1">
      <c r="A1" s="8" t="s">
        <v>108</v>
      </c>
    </row>
    <row r="2" ht="27" customHeight="1">
      <c r="A2" s="8"/>
    </row>
    <row r="3" spans="1:2" ht="27" customHeight="1">
      <c r="A3" s="2" t="s">
        <v>96</v>
      </c>
      <c r="B3" s="6"/>
    </row>
    <row r="4" spans="1:7" ht="13.5" customHeight="1">
      <c r="A4" s="6"/>
      <c r="B4" s="370" t="s">
        <v>78</v>
      </c>
      <c r="C4" s="370"/>
      <c r="D4" s="370"/>
      <c r="E4" s="370"/>
      <c r="F4" s="370"/>
      <c r="G4" s="370"/>
    </row>
    <row r="5" spans="1:10" ht="27" customHeight="1">
      <c r="A5" s="170" t="s">
        <v>77</v>
      </c>
      <c r="B5" s="171" t="s">
        <v>146</v>
      </c>
      <c r="C5" s="171" t="s">
        <v>147</v>
      </c>
      <c r="D5" s="171" t="s">
        <v>148</v>
      </c>
      <c r="E5" s="171" t="s">
        <v>149</v>
      </c>
      <c r="F5" s="171" t="s">
        <v>174</v>
      </c>
      <c r="G5" s="171" t="s">
        <v>169</v>
      </c>
      <c r="H5" s="20"/>
      <c r="I5" s="20"/>
      <c r="J5" s="20"/>
    </row>
    <row r="6" spans="1:7" ht="27" customHeight="1">
      <c r="A6" s="172" t="s">
        <v>55</v>
      </c>
      <c r="B6" s="216">
        <v>2250630</v>
      </c>
      <c r="C6" s="216">
        <v>2030340</v>
      </c>
      <c r="D6" s="216">
        <v>974360</v>
      </c>
      <c r="E6" s="216">
        <v>1124701</v>
      </c>
      <c r="F6" s="216">
        <v>1012272</v>
      </c>
      <c r="G6" s="216">
        <v>1178584</v>
      </c>
    </row>
    <row r="7" spans="1:7" ht="27" customHeight="1">
      <c r="A7" s="172" t="s">
        <v>29</v>
      </c>
      <c r="B7" s="62">
        <v>143.3</v>
      </c>
      <c r="C7" s="62">
        <f>C6/B6*100</f>
        <v>90.2120739526266</v>
      </c>
      <c r="D7" s="62">
        <f>D6/C6*100</f>
        <v>47.989991824029474</v>
      </c>
      <c r="E7" s="62">
        <f>E6/D6*100</f>
        <v>115.42971796871792</v>
      </c>
      <c r="F7" s="62">
        <f>F6/E6*100</f>
        <v>90.00365430456628</v>
      </c>
      <c r="G7" s="62">
        <f>G6/F6*100</f>
        <v>116.42957624037808</v>
      </c>
    </row>
    <row r="8" spans="1:7" ht="27" customHeight="1">
      <c r="A8" s="138" t="s">
        <v>39</v>
      </c>
      <c r="B8" s="192">
        <f aca="true" t="shared" si="0" ref="B8:G8">B6/B11</f>
        <v>22965.61224489796</v>
      </c>
      <c r="C8" s="192">
        <f t="shared" si="0"/>
        <v>22068.91304347826</v>
      </c>
      <c r="D8" s="192">
        <f t="shared" si="0"/>
        <v>10947.865168539325</v>
      </c>
      <c r="E8" s="192">
        <f t="shared" si="0"/>
        <v>12225.010869565218</v>
      </c>
      <c r="F8" s="192">
        <f t="shared" si="0"/>
        <v>11123.868131868132</v>
      </c>
      <c r="G8" s="192">
        <f t="shared" si="0"/>
        <v>12026.367346938776</v>
      </c>
    </row>
    <row r="9" spans="1:4" ht="22.5" customHeight="1">
      <c r="A9" s="209" t="s">
        <v>92</v>
      </c>
      <c r="B9" s="209"/>
      <c r="C9" s="209"/>
      <c r="D9" s="16"/>
    </row>
    <row r="10" spans="1:4" ht="26.25" customHeight="1">
      <c r="A10" s="16"/>
      <c r="B10" s="16"/>
      <c r="C10" s="16"/>
      <c r="D10" s="16"/>
    </row>
    <row r="11" spans="1:7" s="3" customFormat="1" ht="27" customHeight="1">
      <c r="A11" s="282" t="s">
        <v>144</v>
      </c>
      <c r="B11" s="10">
        <v>98</v>
      </c>
      <c r="C11" s="3">
        <v>92</v>
      </c>
      <c r="D11" s="3">
        <v>89</v>
      </c>
      <c r="E11" s="3">
        <v>92</v>
      </c>
      <c r="F11" s="3">
        <v>91</v>
      </c>
      <c r="G11" s="3">
        <v>98</v>
      </c>
    </row>
    <row r="13" spans="1:7" ht="12.75">
      <c r="A13" s="4" t="s">
        <v>19</v>
      </c>
      <c r="B13" s="4">
        <v>508</v>
      </c>
      <c r="C13" s="4">
        <v>495</v>
      </c>
      <c r="D13" s="4">
        <v>450</v>
      </c>
      <c r="E13" s="4">
        <v>433</v>
      </c>
      <c r="F13" s="4">
        <v>461</v>
      </c>
      <c r="G13" s="4">
        <v>408</v>
      </c>
    </row>
    <row r="14" ht="12.75">
      <c r="B14" s="211"/>
    </row>
    <row r="15" ht="12.75">
      <c r="B15" s="211"/>
    </row>
  </sheetData>
  <sheetProtection/>
  <mergeCells count="1">
    <mergeCell ref="B4:G4"/>
  </mergeCells>
  <printOptions/>
  <pageMargins left="0.75" right="0.63" top="1" bottom="1" header="0.512" footer="0.512"/>
  <pageSetup horizontalDpi="300" verticalDpi="300" orientation="portrait" paperSize="9" scale="94" r:id="rId1"/>
  <headerFooter alignWithMargins="0">
    <oddFooter>&amp;C－１６－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4.625" style="4" customWidth="1"/>
    <col min="2" max="2" width="13.625" style="4" customWidth="1"/>
    <col min="3" max="3" width="10.375" style="4" customWidth="1"/>
    <col min="4" max="4" width="13.625" style="4" customWidth="1"/>
    <col min="5" max="5" width="10.375" style="4" customWidth="1"/>
    <col min="6" max="6" width="13.625" style="4" customWidth="1"/>
    <col min="7" max="7" width="10.375" style="4" customWidth="1"/>
    <col min="8" max="16384" width="9.00390625" style="4" customWidth="1"/>
  </cols>
  <sheetData>
    <row r="1" spans="1:7" s="24" customFormat="1" ht="27.75" customHeight="1">
      <c r="A1" s="2" t="s">
        <v>97</v>
      </c>
      <c r="B1" s="1"/>
      <c r="C1" s="1"/>
      <c r="D1" s="1"/>
      <c r="E1" s="1"/>
      <c r="F1" s="1"/>
      <c r="G1" s="64"/>
    </row>
    <row r="2" spans="1:7" ht="27.75" customHeight="1">
      <c r="A2" s="342" t="s">
        <v>31</v>
      </c>
      <c r="B2" s="344" t="s">
        <v>176</v>
      </c>
      <c r="C2" s="345"/>
      <c r="D2" s="344" t="s">
        <v>163</v>
      </c>
      <c r="E2" s="345"/>
      <c r="F2" s="371" t="s">
        <v>56</v>
      </c>
      <c r="G2" s="372"/>
    </row>
    <row r="3" spans="1:7" ht="27.75" customHeight="1">
      <c r="A3" s="343"/>
      <c r="B3" s="144" t="s">
        <v>45</v>
      </c>
      <c r="C3" s="145" t="s">
        <v>1</v>
      </c>
      <c r="D3" s="144" t="s">
        <v>45</v>
      </c>
      <c r="E3" s="145" t="s">
        <v>1</v>
      </c>
      <c r="F3" s="146" t="s">
        <v>63</v>
      </c>
      <c r="G3" s="153" t="s">
        <v>57</v>
      </c>
    </row>
    <row r="4" spans="1:7" s="48" customFormat="1" ht="27.75" customHeight="1">
      <c r="A4" s="125" t="s">
        <v>18</v>
      </c>
      <c r="B4" s="223">
        <v>1178584</v>
      </c>
      <c r="C4" s="222">
        <v>100</v>
      </c>
      <c r="D4" s="223">
        <v>1012272</v>
      </c>
      <c r="E4" s="222">
        <v>100</v>
      </c>
      <c r="F4" s="224">
        <f>B4-D4</f>
        <v>166312</v>
      </c>
      <c r="G4" s="252">
        <f>F4/D4*100</f>
        <v>16.42957624037808</v>
      </c>
    </row>
    <row r="5" spans="1:7" ht="27.75" customHeight="1">
      <c r="A5" s="161" t="s">
        <v>52</v>
      </c>
      <c r="B5" s="42">
        <v>503278</v>
      </c>
      <c r="C5" s="251">
        <f>B5/B4*100</f>
        <v>42.70192027042621</v>
      </c>
      <c r="D5" s="42">
        <v>380391</v>
      </c>
      <c r="E5" s="251">
        <f>D5/D4*100</f>
        <v>37.57794347764237</v>
      </c>
      <c r="F5" s="42">
        <f>B5-D5</f>
        <v>122887</v>
      </c>
      <c r="G5" s="253">
        <f>F5/D5*100</f>
        <v>32.305443609338816</v>
      </c>
    </row>
    <row r="6" spans="1:7" ht="27.75" customHeight="1">
      <c r="A6" s="323" t="s">
        <v>158</v>
      </c>
      <c r="B6" s="324">
        <v>256547</v>
      </c>
      <c r="C6" s="327">
        <f>B6/B4*100</f>
        <v>21.767392056908967</v>
      </c>
      <c r="D6" s="221">
        <v>269521</v>
      </c>
      <c r="E6" s="327">
        <f>D6/D4*100</f>
        <v>26.62535365988588</v>
      </c>
      <c r="F6" s="317">
        <f>B6-D6</f>
        <v>-12974</v>
      </c>
      <c r="G6" s="320">
        <f>F6/D6*100</f>
        <v>-4.8137250900671935</v>
      </c>
    </row>
    <row r="7" spans="1:7" ht="27.75" customHeight="1">
      <c r="A7" s="323" t="s">
        <v>159</v>
      </c>
      <c r="B7" s="317" t="s">
        <v>136</v>
      </c>
      <c r="C7" s="320" t="s">
        <v>136</v>
      </c>
      <c r="D7" s="317" t="s">
        <v>136</v>
      </c>
      <c r="E7" s="321" t="s">
        <v>136</v>
      </c>
      <c r="F7" s="324" t="s">
        <v>136</v>
      </c>
      <c r="G7" s="329" t="s">
        <v>136</v>
      </c>
    </row>
    <row r="8" spans="1:7" ht="27.75" customHeight="1">
      <c r="A8" s="161" t="s">
        <v>160</v>
      </c>
      <c r="B8" s="41">
        <v>77049</v>
      </c>
      <c r="C8" s="310">
        <f>B8/B4*100</f>
        <v>6.537421176598358</v>
      </c>
      <c r="D8" s="41">
        <v>214835</v>
      </c>
      <c r="E8" s="311">
        <f>D8/D4*100</f>
        <v>21.223050721545196</v>
      </c>
      <c r="F8" s="324">
        <f>B8-D8</f>
        <v>-137786</v>
      </c>
      <c r="G8" s="329">
        <f>F8/D8*100</f>
        <v>-64.13573207345172</v>
      </c>
    </row>
    <row r="9" spans="1:7" ht="27.75" customHeight="1">
      <c r="A9" s="162" t="s">
        <v>7</v>
      </c>
      <c r="B9" s="260" t="s">
        <v>136</v>
      </c>
      <c r="C9" s="261" t="s">
        <v>136</v>
      </c>
      <c r="D9" s="260" t="s">
        <v>136</v>
      </c>
      <c r="E9" s="261" t="s">
        <v>136</v>
      </c>
      <c r="F9" s="260" t="s">
        <v>136</v>
      </c>
      <c r="G9" s="263" t="s">
        <v>136</v>
      </c>
    </row>
    <row r="10" spans="2:3" ht="12.75">
      <c r="B10" s="33"/>
      <c r="C10" s="258"/>
    </row>
    <row r="11" ht="12.75">
      <c r="H11" s="204"/>
    </row>
  </sheetData>
  <sheetProtection/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C26" sqref="C26"/>
    </sheetView>
  </sheetViews>
  <sheetFormatPr defaultColWidth="9.00390625" defaultRowHeight="13.5"/>
  <cols>
    <col min="1" max="1" width="7.25390625" style="4" customWidth="1"/>
    <col min="2" max="2" width="12.25390625" style="4" customWidth="1"/>
    <col min="3" max="3" width="12.75390625" style="4" customWidth="1"/>
    <col min="4" max="4" width="10.875" style="4" customWidth="1"/>
    <col min="5" max="5" width="12.75390625" style="4" customWidth="1"/>
    <col min="6" max="6" width="10.875" style="273" customWidth="1"/>
    <col min="7" max="7" width="12.75390625" style="4" customWidth="1"/>
    <col min="8" max="8" width="10.875" style="4" customWidth="1"/>
    <col min="9" max="9" width="3.625" style="4" customWidth="1"/>
    <col min="10" max="10" width="10.625" style="4" customWidth="1"/>
    <col min="11" max="16384" width="9.00390625" style="4" customWidth="1"/>
  </cols>
  <sheetData>
    <row r="1" spans="1:6" s="24" customFormat="1" ht="27.75" customHeight="1">
      <c r="A1" s="2" t="s">
        <v>98</v>
      </c>
      <c r="F1" s="270"/>
    </row>
    <row r="2" spans="1:9" ht="28.5" customHeight="1">
      <c r="A2" s="345" t="s">
        <v>48</v>
      </c>
      <c r="B2" s="345"/>
      <c r="C2" s="373" t="s">
        <v>176</v>
      </c>
      <c r="D2" s="374"/>
      <c r="E2" s="373" t="s">
        <v>163</v>
      </c>
      <c r="F2" s="374"/>
      <c r="G2" s="344" t="s">
        <v>13</v>
      </c>
      <c r="H2" s="346"/>
      <c r="I2" s="16"/>
    </row>
    <row r="3" spans="1:12" ht="28.5" customHeight="1">
      <c r="A3" s="349"/>
      <c r="B3" s="349"/>
      <c r="C3" s="152" t="s">
        <v>45</v>
      </c>
      <c r="D3" s="173" t="s">
        <v>1</v>
      </c>
      <c r="E3" s="152" t="s">
        <v>45</v>
      </c>
      <c r="F3" s="271" t="s">
        <v>1</v>
      </c>
      <c r="G3" s="268" t="s">
        <v>46</v>
      </c>
      <c r="H3" s="147" t="s">
        <v>35</v>
      </c>
      <c r="I3" s="16"/>
      <c r="L3" s="330"/>
    </row>
    <row r="4" spans="1:9" s="24" customFormat="1" ht="28.5" customHeight="1">
      <c r="A4" s="348" t="s">
        <v>18</v>
      </c>
      <c r="B4" s="348"/>
      <c r="C4" s="47">
        <v>1178584</v>
      </c>
      <c r="D4" s="36">
        <v>100</v>
      </c>
      <c r="E4" s="47">
        <v>1012272</v>
      </c>
      <c r="F4" s="314">
        <v>100</v>
      </c>
      <c r="G4" s="47">
        <f>C4-E4</f>
        <v>166312</v>
      </c>
      <c r="H4" s="140">
        <f>G4/E4*100</f>
        <v>16.42957624037808</v>
      </c>
      <c r="I4" s="98"/>
    </row>
    <row r="5" spans="1:10" ht="28.5" customHeight="1">
      <c r="A5" s="79">
        <v>9</v>
      </c>
      <c r="B5" s="156" t="s">
        <v>112</v>
      </c>
      <c r="C5" s="19">
        <v>49641</v>
      </c>
      <c r="D5" s="59">
        <f>C5/$C$4*100</f>
        <v>4.211918709230738</v>
      </c>
      <c r="E5" s="19">
        <v>4935</v>
      </c>
      <c r="F5" s="59">
        <f>E5/$E$4*100</f>
        <v>0.4875171890559059</v>
      </c>
      <c r="G5" s="42">
        <f>C5-E5</f>
        <v>44706</v>
      </c>
      <c r="H5" s="294">
        <f>G5/E5*100</f>
        <v>905.8966565349544</v>
      </c>
      <c r="I5" s="78"/>
      <c r="J5" s="13"/>
    </row>
    <row r="6" spans="1:10" ht="28.5" customHeight="1">
      <c r="A6" s="79">
        <v>10</v>
      </c>
      <c r="B6" s="283" t="s">
        <v>113</v>
      </c>
      <c r="C6" s="19" t="s">
        <v>64</v>
      </c>
      <c r="D6" s="187" t="s">
        <v>64</v>
      </c>
      <c r="E6" s="19" t="s">
        <v>64</v>
      </c>
      <c r="F6" s="272" t="s">
        <v>64</v>
      </c>
      <c r="G6" s="76" t="s">
        <v>64</v>
      </c>
      <c r="H6" s="274" t="s">
        <v>64</v>
      </c>
      <c r="I6" s="139"/>
      <c r="J6" s="13"/>
    </row>
    <row r="7" spans="1:10" ht="28.5" customHeight="1">
      <c r="A7" s="79">
        <v>11</v>
      </c>
      <c r="B7" s="156" t="s">
        <v>114</v>
      </c>
      <c r="C7" s="19" t="s">
        <v>151</v>
      </c>
      <c r="D7" s="187" t="s">
        <v>151</v>
      </c>
      <c r="E7" s="19" t="s">
        <v>151</v>
      </c>
      <c r="F7" s="272" t="s">
        <v>151</v>
      </c>
      <c r="G7" s="76" t="s">
        <v>151</v>
      </c>
      <c r="H7" s="274" t="s">
        <v>151</v>
      </c>
      <c r="I7" s="139"/>
      <c r="J7" s="13"/>
    </row>
    <row r="8" spans="1:10" ht="28.5" customHeight="1">
      <c r="A8" s="79">
        <v>12</v>
      </c>
      <c r="B8" s="156" t="s">
        <v>115</v>
      </c>
      <c r="C8" s="19">
        <v>176517</v>
      </c>
      <c r="D8" s="59">
        <f>C8/$C$4*100</f>
        <v>14.977040244904055</v>
      </c>
      <c r="E8" s="19">
        <v>33991</v>
      </c>
      <c r="F8" s="59">
        <f>E8/$E$4*100</f>
        <v>3.357891949989726</v>
      </c>
      <c r="G8" s="42">
        <f>C8-E8</f>
        <v>142526</v>
      </c>
      <c r="H8" s="294">
        <f>G8/E8*100</f>
        <v>419.30511017622314</v>
      </c>
      <c r="I8" s="139"/>
      <c r="J8" s="13"/>
    </row>
    <row r="9" spans="1:10" ht="28.5" customHeight="1">
      <c r="A9" s="79">
        <v>13</v>
      </c>
      <c r="B9" s="156" t="s">
        <v>116</v>
      </c>
      <c r="C9" s="19">
        <v>22827</v>
      </c>
      <c r="D9" s="187" t="s">
        <v>136</v>
      </c>
      <c r="E9" s="19" t="s">
        <v>136</v>
      </c>
      <c r="F9" s="187" t="s">
        <v>136</v>
      </c>
      <c r="G9" s="19" t="s">
        <v>136</v>
      </c>
      <c r="H9" s="293" t="s">
        <v>136</v>
      </c>
      <c r="I9" s="139"/>
      <c r="J9" s="13"/>
    </row>
    <row r="10" spans="1:10" ht="28.5" customHeight="1">
      <c r="A10" s="79">
        <v>14</v>
      </c>
      <c r="B10" s="156" t="s">
        <v>117</v>
      </c>
      <c r="C10" s="19" t="s">
        <v>136</v>
      </c>
      <c r="D10" s="187" t="s">
        <v>136</v>
      </c>
      <c r="E10" s="19" t="s">
        <v>136</v>
      </c>
      <c r="F10" s="187" t="s">
        <v>136</v>
      </c>
      <c r="G10" s="19" t="s">
        <v>136</v>
      </c>
      <c r="H10" s="293" t="s">
        <v>136</v>
      </c>
      <c r="I10" s="139"/>
      <c r="J10" s="13"/>
    </row>
    <row r="11" spans="1:10" ht="28.5" customHeight="1">
      <c r="A11" s="79">
        <v>15</v>
      </c>
      <c r="B11" s="156" t="s">
        <v>118</v>
      </c>
      <c r="C11" s="19" t="s">
        <v>136</v>
      </c>
      <c r="D11" s="187" t="s">
        <v>136</v>
      </c>
      <c r="E11" s="19" t="s">
        <v>136</v>
      </c>
      <c r="F11" s="187" t="s">
        <v>136</v>
      </c>
      <c r="G11" s="19" t="s">
        <v>136</v>
      </c>
      <c r="H11" s="293" t="s">
        <v>136</v>
      </c>
      <c r="I11" s="139"/>
      <c r="J11" s="13"/>
    </row>
    <row r="12" spans="1:10" ht="28.5" customHeight="1">
      <c r="A12" s="79">
        <v>16</v>
      </c>
      <c r="B12" s="156" t="s">
        <v>119</v>
      </c>
      <c r="C12" s="19" t="s">
        <v>136</v>
      </c>
      <c r="D12" s="187" t="s">
        <v>136</v>
      </c>
      <c r="E12" s="19">
        <v>11255</v>
      </c>
      <c r="F12" s="59">
        <f>E12/$E$4*100</f>
        <v>1.1118553116158503</v>
      </c>
      <c r="G12" s="19" t="s">
        <v>136</v>
      </c>
      <c r="H12" s="293" t="s">
        <v>136</v>
      </c>
      <c r="I12" s="139"/>
      <c r="J12" s="13"/>
    </row>
    <row r="13" spans="1:10" ht="28.5" customHeight="1">
      <c r="A13" s="79">
        <v>17</v>
      </c>
      <c r="B13" s="156" t="s">
        <v>120</v>
      </c>
      <c r="C13" s="19" t="s">
        <v>64</v>
      </c>
      <c r="D13" s="187" t="s">
        <v>64</v>
      </c>
      <c r="E13" s="19" t="s">
        <v>64</v>
      </c>
      <c r="F13" s="187" t="s">
        <v>64</v>
      </c>
      <c r="G13" s="19" t="s">
        <v>64</v>
      </c>
      <c r="H13" s="293" t="s">
        <v>64</v>
      </c>
      <c r="I13" s="139"/>
      <c r="J13" s="13"/>
    </row>
    <row r="14" spans="1:10" ht="28.5" customHeight="1">
      <c r="A14" s="79">
        <v>18</v>
      </c>
      <c r="B14" s="203" t="s">
        <v>121</v>
      </c>
      <c r="C14" s="19">
        <v>236271</v>
      </c>
      <c r="D14" s="59">
        <f>C14/$C$4*100</f>
        <v>20.047022528729393</v>
      </c>
      <c r="E14" s="254">
        <v>235426</v>
      </c>
      <c r="F14" s="59">
        <f>E14/$E$4*100</f>
        <v>23.25718779142365</v>
      </c>
      <c r="G14" s="42">
        <f>C14-E14</f>
        <v>845</v>
      </c>
      <c r="H14" s="294">
        <f>G14/E14*100</f>
        <v>0.35892382319709804</v>
      </c>
      <c r="I14" s="139"/>
      <c r="J14" s="13"/>
    </row>
    <row r="15" spans="1:10" ht="28.5" customHeight="1">
      <c r="A15" s="79">
        <v>19</v>
      </c>
      <c r="B15" s="156" t="s">
        <v>122</v>
      </c>
      <c r="C15" s="19" t="s">
        <v>136</v>
      </c>
      <c r="D15" s="256" t="s">
        <v>136</v>
      </c>
      <c r="E15" s="19" t="s">
        <v>136</v>
      </c>
      <c r="F15" s="272" t="s">
        <v>136</v>
      </c>
      <c r="G15" s="42" t="s">
        <v>136</v>
      </c>
      <c r="H15" s="274" t="s">
        <v>136</v>
      </c>
      <c r="I15" s="139"/>
      <c r="J15" s="13"/>
    </row>
    <row r="16" spans="1:10" ht="28.5" customHeight="1">
      <c r="A16" s="79">
        <v>20</v>
      </c>
      <c r="B16" s="156" t="s">
        <v>123</v>
      </c>
      <c r="C16" s="19" t="s">
        <v>64</v>
      </c>
      <c r="D16" s="187" t="s">
        <v>64</v>
      </c>
      <c r="E16" s="19" t="s">
        <v>64</v>
      </c>
      <c r="F16" s="272" t="s">
        <v>64</v>
      </c>
      <c r="G16" s="76" t="s">
        <v>64</v>
      </c>
      <c r="H16" s="275" t="s">
        <v>64</v>
      </c>
      <c r="I16" s="139"/>
      <c r="J16" s="13"/>
    </row>
    <row r="17" spans="1:10" ht="28.5" customHeight="1">
      <c r="A17" s="79">
        <v>21</v>
      </c>
      <c r="B17" s="203" t="s">
        <v>124</v>
      </c>
      <c r="C17" s="19">
        <v>27058</v>
      </c>
      <c r="D17" s="59">
        <f>C17/$C$4*100</f>
        <v>2.295805814434949</v>
      </c>
      <c r="E17" s="19">
        <v>10965</v>
      </c>
      <c r="F17" s="59">
        <f>E17/$E$4*100</f>
        <v>1.0832068851059795</v>
      </c>
      <c r="G17" s="42">
        <f>C17-E17</f>
        <v>16093</v>
      </c>
      <c r="H17" s="294">
        <f>G17/E17*100</f>
        <v>146.7669858641131</v>
      </c>
      <c r="I17" s="139"/>
      <c r="J17" s="13"/>
    </row>
    <row r="18" spans="1:10" ht="28.5" customHeight="1">
      <c r="A18" s="79">
        <v>22</v>
      </c>
      <c r="B18" s="156" t="s">
        <v>125</v>
      </c>
      <c r="C18" s="19" t="s">
        <v>64</v>
      </c>
      <c r="D18" s="187" t="s">
        <v>64</v>
      </c>
      <c r="E18" s="19" t="s">
        <v>64</v>
      </c>
      <c r="F18" s="272" t="s">
        <v>64</v>
      </c>
      <c r="G18" s="243" t="s">
        <v>64</v>
      </c>
      <c r="H18" s="275" t="s">
        <v>64</v>
      </c>
      <c r="I18" s="78"/>
      <c r="J18" s="13"/>
    </row>
    <row r="19" spans="1:10" ht="28.5" customHeight="1">
      <c r="A19" s="79">
        <v>23</v>
      </c>
      <c r="B19" s="156" t="s">
        <v>126</v>
      </c>
      <c r="C19" s="19" t="s">
        <v>136</v>
      </c>
      <c r="D19" s="256" t="s">
        <v>136</v>
      </c>
      <c r="E19" s="19">
        <v>97113</v>
      </c>
      <c r="F19" s="59">
        <f>E19/$E$4*100</f>
        <v>9.59356773673479</v>
      </c>
      <c r="G19" s="19" t="s">
        <v>136</v>
      </c>
      <c r="H19" s="293" t="s">
        <v>136</v>
      </c>
      <c r="I19" s="78"/>
      <c r="J19" s="13"/>
    </row>
    <row r="20" spans="1:10" ht="28.5" customHeight="1">
      <c r="A20" s="79">
        <v>24</v>
      </c>
      <c r="B20" s="156" t="s">
        <v>127</v>
      </c>
      <c r="C20" s="19">
        <v>189354</v>
      </c>
      <c r="D20" s="59">
        <f aca="true" t="shared" si="0" ref="D20:D27">C20/$C$4*100</f>
        <v>16.066228626894645</v>
      </c>
      <c r="E20" s="19">
        <v>196744</v>
      </c>
      <c r="F20" s="59">
        <f>E20/$E$4*100</f>
        <v>19.435882845717355</v>
      </c>
      <c r="G20" s="19">
        <f>C20-E20</f>
        <v>-7390</v>
      </c>
      <c r="H20" s="294">
        <f>G20/E20*100</f>
        <v>-3.7561501240190296</v>
      </c>
      <c r="I20" s="78"/>
      <c r="J20" s="13"/>
    </row>
    <row r="21" spans="1:10" ht="28.5" customHeight="1">
      <c r="A21" s="79">
        <v>25</v>
      </c>
      <c r="B21" s="156" t="s">
        <v>128</v>
      </c>
      <c r="C21" s="19" t="s">
        <v>136</v>
      </c>
      <c r="D21" s="187" t="s">
        <v>136</v>
      </c>
      <c r="E21" s="19" t="s">
        <v>64</v>
      </c>
      <c r="F21" s="187" t="s">
        <v>64</v>
      </c>
      <c r="G21" s="19" t="s">
        <v>136</v>
      </c>
      <c r="H21" s="293" t="s">
        <v>136</v>
      </c>
      <c r="I21" s="78"/>
      <c r="J21" s="13"/>
    </row>
    <row r="22" spans="1:10" ht="28.5" customHeight="1">
      <c r="A22" s="79">
        <v>26</v>
      </c>
      <c r="B22" s="156" t="s">
        <v>129</v>
      </c>
      <c r="C22" s="19" t="s">
        <v>136</v>
      </c>
      <c r="D22" s="187" t="s">
        <v>136</v>
      </c>
      <c r="E22" s="19">
        <v>9717</v>
      </c>
      <c r="F22" s="59">
        <f aca="true" t="shared" si="1" ref="F22:F27">E22/$E$4*100</f>
        <v>0.9599198634359145</v>
      </c>
      <c r="G22" s="19" t="s">
        <v>136</v>
      </c>
      <c r="H22" s="293" t="s">
        <v>136</v>
      </c>
      <c r="I22" s="78"/>
      <c r="J22" s="13"/>
    </row>
    <row r="23" spans="1:10" ht="28.5" customHeight="1">
      <c r="A23" s="79">
        <v>27</v>
      </c>
      <c r="B23" s="156" t="s">
        <v>130</v>
      </c>
      <c r="C23" s="19">
        <v>57216</v>
      </c>
      <c r="D23" s="59">
        <f t="shared" si="0"/>
        <v>4.854639126273562</v>
      </c>
      <c r="E23" s="19">
        <v>100340</v>
      </c>
      <c r="F23" s="59">
        <f t="shared" si="1"/>
        <v>9.91235557241532</v>
      </c>
      <c r="G23" s="42">
        <f>C23-E23</f>
        <v>-43124</v>
      </c>
      <c r="H23" s="294">
        <f>G23/E23*100</f>
        <v>-42.97787522423759</v>
      </c>
      <c r="I23" s="78"/>
      <c r="J23" s="13"/>
    </row>
    <row r="24" spans="1:10" ht="28.5" customHeight="1">
      <c r="A24" s="79">
        <v>28</v>
      </c>
      <c r="B24" s="156" t="s">
        <v>131</v>
      </c>
      <c r="C24" s="19">
        <v>38265</v>
      </c>
      <c r="D24" s="59">
        <f t="shared" si="0"/>
        <v>3.246692641339098</v>
      </c>
      <c r="E24" s="19">
        <v>65920</v>
      </c>
      <c r="F24" s="59">
        <f t="shared" si="1"/>
        <v>6.512083708726508</v>
      </c>
      <c r="G24" s="42">
        <f>C24-E24</f>
        <v>-27655</v>
      </c>
      <c r="H24" s="294">
        <f>G24/E24*100</f>
        <v>-41.952366504854375</v>
      </c>
      <c r="I24" s="78"/>
      <c r="J24" s="13"/>
    </row>
    <row r="25" spans="1:10" ht="28.5" customHeight="1">
      <c r="A25" s="79">
        <v>29</v>
      </c>
      <c r="B25" s="156" t="s">
        <v>132</v>
      </c>
      <c r="C25" s="19">
        <v>33416</v>
      </c>
      <c r="D25" s="59">
        <f t="shared" si="0"/>
        <v>2.8352667268518834</v>
      </c>
      <c r="E25" s="19">
        <v>159306</v>
      </c>
      <c r="F25" s="59">
        <f t="shared" si="1"/>
        <v>15.73746977097065</v>
      </c>
      <c r="G25" s="42">
        <f>C25-E25</f>
        <v>-125890</v>
      </c>
      <c r="H25" s="294">
        <f>G25/E25*100</f>
        <v>-79.02401667231616</v>
      </c>
      <c r="I25" s="78"/>
      <c r="J25" s="13"/>
    </row>
    <row r="26" spans="1:10" ht="28.5" customHeight="1">
      <c r="A26" s="79">
        <v>30</v>
      </c>
      <c r="B26" s="156" t="s">
        <v>133</v>
      </c>
      <c r="C26" s="19">
        <v>18914</v>
      </c>
      <c r="D26" s="59">
        <f t="shared" si="0"/>
        <v>1.6048071244815814</v>
      </c>
      <c r="E26" s="19">
        <v>4865</v>
      </c>
      <c r="F26" s="59">
        <f t="shared" si="1"/>
        <v>0.48060205162248876</v>
      </c>
      <c r="G26" s="42">
        <f>C26-E26</f>
        <v>14049</v>
      </c>
      <c r="H26" s="294">
        <f>G26/E26*100</f>
        <v>288.7769784172662</v>
      </c>
      <c r="I26" s="78"/>
      <c r="J26" s="13"/>
    </row>
    <row r="27" spans="1:10" ht="28.5" customHeight="1">
      <c r="A27" s="79">
        <v>31</v>
      </c>
      <c r="B27" s="156" t="s">
        <v>134</v>
      </c>
      <c r="C27" s="19">
        <v>87426</v>
      </c>
      <c r="D27" s="59">
        <f t="shared" si="0"/>
        <v>7.417884512262172</v>
      </c>
      <c r="E27" s="19">
        <v>33753</v>
      </c>
      <c r="F27" s="59">
        <f t="shared" si="1"/>
        <v>3.334380482716108</v>
      </c>
      <c r="G27" s="42">
        <f>C27-E27</f>
        <v>53673</v>
      </c>
      <c r="H27" s="294">
        <f>G27/E27*100</f>
        <v>159.01697626877612</v>
      </c>
      <c r="I27" s="78"/>
      <c r="J27" s="13"/>
    </row>
    <row r="28" spans="1:10" ht="27.75" customHeight="1">
      <c r="A28" s="122">
        <v>32</v>
      </c>
      <c r="B28" s="157" t="s">
        <v>135</v>
      </c>
      <c r="C28" s="255" t="s">
        <v>136</v>
      </c>
      <c r="D28" s="298" t="s">
        <v>136</v>
      </c>
      <c r="E28" s="255" t="s">
        <v>136</v>
      </c>
      <c r="F28" s="298" t="s">
        <v>136</v>
      </c>
      <c r="G28" s="295" t="s">
        <v>136</v>
      </c>
      <c r="H28" s="299" t="s">
        <v>136</v>
      </c>
      <c r="I28" s="78"/>
      <c r="J28" s="13"/>
    </row>
    <row r="29" spans="2:8" ht="14.25">
      <c r="B29" s="16"/>
      <c r="C29" s="16"/>
      <c r="D29" s="14"/>
      <c r="H29" s="16"/>
    </row>
    <row r="30" spans="2:4" ht="12.75">
      <c r="B30" s="16"/>
      <c r="C30" s="16"/>
      <c r="D30" s="15"/>
    </row>
    <row r="32" ht="14.25">
      <c r="G32" s="186"/>
    </row>
  </sheetData>
  <sheetProtection/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&amp;C－１７－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2" sqref="D2"/>
    </sheetView>
  </sheetViews>
  <sheetFormatPr defaultColWidth="9.00390625" defaultRowHeight="13.5"/>
  <cols>
    <col min="1" max="1" width="10.625" style="4" customWidth="1"/>
    <col min="2" max="3" width="15.625" style="4" customWidth="1"/>
    <col min="4" max="4" width="20.625" style="4" customWidth="1"/>
    <col min="5" max="5" width="20.75390625" style="4" customWidth="1"/>
    <col min="6" max="6" width="12.375" style="4" customWidth="1"/>
    <col min="7" max="16384" width="9.00390625" style="4" customWidth="1"/>
  </cols>
  <sheetData>
    <row r="1" ht="45" customHeight="1">
      <c r="A1" s="34" t="s">
        <v>107</v>
      </c>
    </row>
    <row r="2" spans="1:5" ht="30" customHeight="1">
      <c r="A2" s="1" t="s">
        <v>99</v>
      </c>
      <c r="B2" s="3"/>
      <c r="C2" s="3"/>
      <c r="D2" s="3"/>
      <c r="E2" s="9"/>
    </row>
    <row r="3" spans="1:5" ht="31.5" customHeight="1">
      <c r="A3" s="375" t="s">
        <v>58</v>
      </c>
      <c r="B3" s="174" t="s">
        <v>8</v>
      </c>
      <c r="C3" s="175" t="s">
        <v>9</v>
      </c>
      <c r="D3" s="174" t="s">
        <v>10</v>
      </c>
      <c r="E3" s="176" t="s">
        <v>62</v>
      </c>
    </row>
    <row r="4" spans="1:5" ht="31.5" customHeight="1">
      <c r="A4" s="376"/>
      <c r="B4" s="177" t="s">
        <v>59</v>
      </c>
      <c r="C4" s="162" t="s">
        <v>60</v>
      </c>
      <c r="D4" s="177" t="s">
        <v>61</v>
      </c>
      <c r="E4" s="157" t="s">
        <v>61</v>
      </c>
    </row>
    <row r="5" spans="1:5" ht="35.25" customHeight="1">
      <c r="A5" s="79" t="s">
        <v>89</v>
      </c>
      <c r="B5" s="114">
        <v>26</v>
      </c>
      <c r="C5" s="18">
        <v>3332</v>
      </c>
      <c r="D5" s="115">
        <v>16531034</v>
      </c>
      <c r="E5" s="18">
        <v>1023744</v>
      </c>
    </row>
    <row r="6" spans="1:5" ht="35.25" customHeight="1">
      <c r="A6" s="79" t="s">
        <v>137</v>
      </c>
      <c r="B6" s="114">
        <v>28</v>
      </c>
      <c r="C6" s="18">
        <v>3851</v>
      </c>
      <c r="D6" s="115">
        <v>17473998</v>
      </c>
      <c r="E6" s="18">
        <v>1182678</v>
      </c>
    </row>
    <row r="7" spans="1:5" ht="35.25" customHeight="1">
      <c r="A7" s="79" t="s">
        <v>140</v>
      </c>
      <c r="B7" s="114">
        <v>26</v>
      </c>
      <c r="C7" s="18">
        <v>3381</v>
      </c>
      <c r="D7" s="115">
        <v>14811295</v>
      </c>
      <c r="E7" s="18">
        <v>436633</v>
      </c>
    </row>
    <row r="8" spans="1:5" ht="35.25" customHeight="1">
      <c r="A8" s="79" t="s">
        <v>145</v>
      </c>
      <c r="B8" s="114">
        <v>27</v>
      </c>
      <c r="C8" s="18">
        <v>3683</v>
      </c>
      <c r="D8" s="115">
        <v>17202780</v>
      </c>
      <c r="E8" s="18">
        <v>552269</v>
      </c>
    </row>
    <row r="9" spans="1:5" ht="35.25" customHeight="1">
      <c r="A9" s="79" t="s">
        <v>175</v>
      </c>
      <c r="B9" s="19" t="s">
        <v>64</v>
      </c>
      <c r="C9" s="19" t="s">
        <v>64</v>
      </c>
      <c r="D9" s="19" t="s">
        <v>64</v>
      </c>
      <c r="E9" s="19" t="s">
        <v>64</v>
      </c>
    </row>
    <row r="10" spans="1:5" ht="35.25" customHeight="1">
      <c r="A10" s="122" t="s">
        <v>176</v>
      </c>
      <c r="B10" s="116">
        <v>24</v>
      </c>
      <c r="C10" s="117">
        <v>2832</v>
      </c>
      <c r="D10" s="118">
        <v>13526876</v>
      </c>
      <c r="E10" s="117">
        <v>502339</v>
      </c>
    </row>
    <row r="11" ht="14.25">
      <c r="E11" s="39"/>
    </row>
    <row r="12" spans="1:5" ht="12.75">
      <c r="A12" s="377" t="s">
        <v>178</v>
      </c>
      <c r="B12" s="377"/>
      <c r="C12" s="377"/>
      <c r="D12" s="377"/>
      <c r="E12" s="377"/>
    </row>
  </sheetData>
  <sheetProtection/>
  <mergeCells count="2">
    <mergeCell ref="A3:A4"/>
    <mergeCell ref="A12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&amp;C－１８－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0.625" style="4" customWidth="1"/>
    <col min="2" max="5" width="17.625" style="4" customWidth="1"/>
    <col min="6" max="6" width="12.375" style="4" customWidth="1"/>
    <col min="7" max="16384" width="9.00390625" style="4" customWidth="1"/>
  </cols>
  <sheetData>
    <row r="1" ht="45" customHeight="1">
      <c r="A1" s="34" t="s">
        <v>110</v>
      </c>
    </row>
    <row r="2" spans="1:5" ht="30" customHeight="1">
      <c r="A2" s="1" t="s">
        <v>111</v>
      </c>
      <c r="B2" s="3"/>
      <c r="C2" s="3"/>
      <c r="D2" s="3"/>
      <c r="E2" s="9"/>
    </row>
    <row r="3" spans="1:7" ht="31.5" customHeight="1">
      <c r="A3" s="375" t="s">
        <v>103</v>
      </c>
      <c r="B3" s="378" t="s">
        <v>104</v>
      </c>
      <c r="C3" s="379"/>
      <c r="D3" s="378" t="s">
        <v>106</v>
      </c>
      <c r="E3" s="380"/>
      <c r="F3" s="161"/>
      <c r="G3" s="161"/>
    </row>
    <row r="4" spans="1:5" ht="31.5" customHeight="1">
      <c r="A4" s="376"/>
      <c r="B4" s="177" t="s">
        <v>105</v>
      </c>
      <c r="C4" s="162" t="s">
        <v>38</v>
      </c>
      <c r="D4" s="177" t="s">
        <v>105</v>
      </c>
      <c r="E4" s="162" t="s">
        <v>38</v>
      </c>
    </row>
    <row r="5" spans="1:5" ht="35.25" customHeight="1">
      <c r="A5" s="79" t="s">
        <v>152</v>
      </c>
      <c r="B5" s="237">
        <v>85817</v>
      </c>
      <c r="C5" s="235">
        <v>71.4</v>
      </c>
      <c r="D5" s="239">
        <v>161038</v>
      </c>
      <c r="E5" s="235">
        <v>134.2</v>
      </c>
    </row>
    <row r="6" spans="1:5" ht="35.25" customHeight="1">
      <c r="A6" s="79" t="s">
        <v>153</v>
      </c>
      <c r="B6" s="237">
        <v>103977</v>
      </c>
      <c r="C6" s="235">
        <f>B6/B5*100</f>
        <v>121.16130836547536</v>
      </c>
      <c r="D6" s="239">
        <v>148866</v>
      </c>
      <c r="E6" s="235">
        <f>D6/D5*100</f>
        <v>92.44153553819595</v>
      </c>
    </row>
    <row r="7" spans="1:6" ht="35.25" customHeight="1">
      <c r="A7" s="79" t="s">
        <v>154</v>
      </c>
      <c r="B7" s="237">
        <v>38725</v>
      </c>
      <c r="C7" s="235">
        <f>B7/B6*100</f>
        <v>37.243813535685774</v>
      </c>
      <c r="D7" s="239">
        <v>122334</v>
      </c>
      <c r="E7" s="235">
        <f>D7/D6*100</f>
        <v>82.17726008625206</v>
      </c>
      <c r="F7" s="16"/>
    </row>
    <row r="8" spans="1:5" ht="35.25" customHeight="1">
      <c r="A8" s="134" t="s">
        <v>155</v>
      </c>
      <c r="B8" s="237">
        <v>34356</v>
      </c>
      <c r="C8" s="331">
        <f>B8/B7*100</f>
        <v>88.71788250484184</v>
      </c>
      <c r="D8" s="239">
        <v>129284</v>
      </c>
      <c r="E8" s="235">
        <f>D8/D7*100</f>
        <v>105.68116795003841</v>
      </c>
    </row>
    <row r="9" spans="1:6" ht="35.25" customHeight="1">
      <c r="A9" s="79" t="s">
        <v>175</v>
      </c>
      <c r="B9" s="237">
        <v>49186</v>
      </c>
      <c r="C9" s="235">
        <f>B9/B8*100</f>
        <v>143.1656770287577</v>
      </c>
      <c r="D9" s="239">
        <v>102878</v>
      </c>
      <c r="E9" s="235">
        <f>D9/D8*100</f>
        <v>79.57519878716623</v>
      </c>
      <c r="F9" s="16"/>
    </row>
    <row r="10" spans="1:5" ht="35.25" customHeight="1">
      <c r="A10" s="149" t="s">
        <v>176</v>
      </c>
      <c r="B10" s="238">
        <v>83213</v>
      </c>
      <c r="C10" s="241">
        <f>B10/B9*100</f>
        <v>169.18025454397593</v>
      </c>
      <c r="D10" s="240">
        <v>114358</v>
      </c>
      <c r="E10" s="236">
        <f>D10/D9*100</f>
        <v>111.15884834464123</v>
      </c>
    </row>
    <row r="11" ht="14.25">
      <c r="E11" s="39"/>
    </row>
  </sheetData>
  <sheetProtection/>
  <mergeCells count="3"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35" sqref="D35"/>
    </sheetView>
  </sheetViews>
  <sheetFormatPr defaultColWidth="9.00390625" defaultRowHeight="13.5"/>
  <cols>
    <col min="1" max="1" width="12.625" style="6" customWidth="1"/>
    <col min="2" max="7" width="11.625" style="6" customWidth="1"/>
    <col min="8" max="16384" width="9.00390625" style="6" customWidth="1"/>
  </cols>
  <sheetData>
    <row r="1" s="63" customFormat="1" ht="27" customHeight="1">
      <c r="A1" s="8" t="s">
        <v>73</v>
      </c>
    </row>
    <row r="2" ht="27" customHeight="1">
      <c r="A2" s="58"/>
    </row>
    <row r="3" s="1" customFormat="1" ht="27" customHeight="1">
      <c r="A3" s="2" t="s">
        <v>65</v>
      </c>
    </row>
    <row r="4" spans="1:7" ht="21" customHeight="1">
      <c r="A4" s="11"/>
      <c r="B4" s="341" t="s">
        <v>167</v>
      </c>
      <c r="C4" s="341"/>
      <c r="D4" s="341"/>
      <c r="E4" s="341"/>
      <c r="F4" s="341"/>
      <c r="G4" s="341"/>
    </row>
    <row r="5" spans="1:7" ht="27" customHeight="1">
      <c r="A5" s="158" t="s">
        <v>79</v>
      </c>
      <c r="B5" s="148" t="s">
        <v>146</v>
      </c>
      <c r="C5" s="148" t="s">
        <v>147</v>
      </c>
      <c r="D5" s="148" t="s">
        <v>148</v>
      </c>
      <c r="E5" s="148" t="s">
        <v>149</v>
      </c>
      <c r="F5" s="148" t="s">
        <v>168</v>
      </c>
      <c r="G5" s="148" t="s">
        <v>169</v>
      </c>
    </row>
    <row r="6" spans="1:7" ht="27" customHeight="1">
      <c r="A6" s="143" t="s">
        <v>19</v>
      </c>
      <c r="B6" s="210">
        <v>508</v>
      </c>
      <c r="C6" s="210">
        <v>495</v>
      </c>
      <c r="D6" s="210">
        <v>450</v>
      </c>
      <c r="E6" s="210">
        <v>433</v>
      </c>
      <c r="F6" s="210">
        <v>461</v>
      </c>
      <c r="G6" s="210">
        <v>408</v>
      </c>
    </row>
    <row r="7" spans="1:7" ht="27" customHeight="1">
      <c r="A7" s="134" t="s">
        <v>29</v>
      </c>
      <c r="B7" s="179">
        <v>96.9</v>
      </c>
      <c r="C7" s="179">
        <f>C6/B6*100</f>
        <v>97.44094488188976</v>
      </c>
      <c r="D7" s="179">
        <f>D6/C6*100</f>
        <v>90.9090909090909</v>
      </c>
      <c r="E7" s="179">
        <f>E6/D6*100</f>
        <v>96.22222222222221</v>
      </c>
      <c r="F7" s="179">
        <f>F6/E6*100</f>
        <v>106.46651270207852</v>
      </c>
      <c r="G7" s="179">
        <f>G6/F6*100</f>
        <v>88.50325379609545</v>
      </c>
    </row>
    <row r="8" spans="1:7" ht="27" customHeight="1">
      <c r="A8" s="149" t="s">
        <v>30</v>
      </c>
      <c r="B8" s="178">
        <v>100</v>
      </c>
      <c r="C8" s="178">
        <f>C6/B6%</f>
        <v>97.44094488188976</v>
      </c>
      <c r="D8" s="178">
        <f>D6/B6%</f>
        <v>88.58267716535433</v>
      </c>
      <c r="E8" s="178">
        <f>E6/B6%</f>
        <v>85.23622047244095</v>
      </c>
      <c r="F8" s="178">
        <f>F6/B6%</f>
        <v>90.74803149606299</v>
      </c>
      <c r="G8" s="178">
        <f>G6/B6%</f>
        <v>80.31496062992126</v>
      </c>
    </row>
    <row r="12" spans="1:7" ht="27" customHeight="1">
      <c r="A12" s="2" t="s">
        <v>66</v>
      </c>
      <c r="B12" s="1"/>
      <c r="C12" s="1"/>
      <c r="D12" s="1"/>
      <c r="E12" s="1"/>
      <c r="F12" s="1"/>
      <c r="G12" s="113"/>
    </row>
    <row r="13" spans="1:7" ht="14.25">
      <c r="A13" s="2"/>
      <c r="B13" s="1"/>
      <c r="C13" s="1"/>
      <c r="D13" s="1"/>
      <c r="E13" s="1"/>
      <c r="F13" s="1"/>
      <c r="G13" s="113"/>
    </row>
    <row r="14" spans="1:7" ht="27" customHeight="1">
      <c r="A14" s="342" t="s">
        <v>31</v>
      </c>
      <c r="B14" s="344" t="s">
        <v>171</v>
      </c>
      <c r="C14" s="345"/>
      <c r="D14" s="344" t="s">
        <v>170</v>
      </c>
      <c r="E14" s="345"/>
      <c r="F14" s="344" t="s">
        <v>32</v>
      </c>
      <c r="G14" s="345"/>
    </row>
    <row r="15" spans="1:7" ht="27" customHeight="1">
      <c r="A15" s="343"/>
      <c r="B15" s="144" t="s">
        <v>33</v>
      </c>
      <c r="C15" s="145" t="s">
        <v>4</v>
      </c>
      <c r="D15" s="144" t="s">
        <v>33</v>
      </c>
      <c r="E15" s="145" t="s">
        <v>4</v>
      </c>
      <c r="F15" s="268" t="s">
        <v>34</v>
      </c>
      <c r="G15" s="147" t="s">
        <v>35</v>
      </c>
    </row>
    <row r="16" spans="1:7" ht="27" customHeight="1">
      <c r="A16" s="125" t="s">
        <v>82</v>
      </c>
      <c r="B16" s="71">
        <f>SUM(B17:B24)</f>
        <v>408</v>
      </c>
      <c r="C16" s="72">
        <f>SUM(C17:C24)</f>
        <v>100.00000000000001</v>
      </c>
      <c r="D16" s="71">
        <f>SUM(D17:D24)</f>
        <v>461</v>
      </c>
      <c r="E16" s="72">
        <f>SUM(E17:E24)</f>
        <v>99.99999999999999</v>
      </c>
      <c r="F16" s="73">
        <f aca="true" t="shared" si="0" ref="F16:F23">B16-D16</f>
        <v>-53</v>
      </c>
      <c r="G16" s="127">
        <f aca="true" t="shared" si="1" ref="G16:G24">F16/D16*100</f>
        <v>-11.496746203904555</v>
      </c>
    </row>
    <row r="17" spans="1:7" ht="27" customHeight="1">
      <c r="A17" s="79" t="s">
        <v>138</v>
      </c>
      <c r="B17" s="49">
        <v>179</v>
      </c>
      <c r="C17" s="59">
        <f>B17/B16*100</f>
        <v>43.872549019607845</v>
      </c>
      <c r="D17" s="49">
        <v>222</v>
      </c>
      <c r="E17" s="59">
        <f>D17/D16*100</f>
        <v>48.15618221258134</v>
      </c>
      <c r="F17" s="142">
        <f t="shared" si="0"/>
        <v>-43</v>
      </c>
      <c r="G17" s="128">
        <f t="shared" si="1"/>
        <v>-19.36936936936937</v>
      </c>
    </row>
    <row r="18" spans="1:7" ht="27" customHeight="1">
      <c r="A18" s="79" t="s">
        <v>84</v>
      </c>
      <c r="B18" s="49">
        <v>95</v>
      </c>
      <c r="C18" s="59">
        <f>B18/B16*100</f>
        <v>23.284313725490197</v>
      </c>
      <c r="D18" s="49">
        <v>106</v>
      </c>
      <c r="E18" s="59">
        <f>D18/D16*100</f>
        <v>22.99349240780911</v>
      </c>
      <c r="F18" s="142">
        <f t="shared" si="0"/>
        <v>-11</v>
      </c>
      <c r="G18" s="128">
        <f t="shared" si="1"/>
        <v>-10.377358490566039</v>
      </c>
    </row>
    <row r="19" spans="1:7" ht="27" customHeight="1">
      <c r="A19" s="79" t="s">
        <v>85</v>
      </c>
      <c r="B19" s="68">
        <v>36</v>
      </c>
      <c r="C19" s="59">
        <f>B19/B16*100</f>
        <v>8.823529411764707</v>
      </c>
      <c r="D19" s="68">
        <v>42</v>
      </c>
      <c r="E19" s="59">
        <f>D19/D16*100</f>
        <v>9.11062906724512</v>
      </c>
      <c r="F19" s="142">
        <f t="shared" si="0"/>
        <v>-6</v>
      </c>
      <c r="G19" s="128">
        <f t="shared" si="1"/>
        <v>-14.285714285714285</v>
      </c>
    </row>
    <row r="20" spans="1:7" ht="27" customHeight="1">
      <c r="A20" s="79" t="s">
        <v>86</v>
      </c>
      <c r="B20" s="68">
        <v>75</v>
      </c>
      <c r="C20" s="59">
        <f>B20/B16*100</f>
        <v>18.38235294117647</v>
      </c>
      <c r="D20" s="68">
        <v>68</v>
      </c>
      <c r="E20" s="59">
        <f>D20/D16*100</f>
        <v>14.75054229934924</v>
      </c>
      <c r="F20" s="142">
        <f t="shared" si="0"/>
        <v>7</v>
      </c>
      <c r="G20" s="128">
        <f t="shared" si="1"/>
        <v>10.294117647058822</v>
      </c>
    </row>
    <row r="21" spans="1:7" ht="27" customHeight="1">
      <c r="A21" s="315" t="s">
        <v>156</v>
      </c>
      <c r="B21" s="68">
        <v>14</v>
      </c>
      <c r="C21" s="59">
        <f>B21/B16*100</f>
        <v>3.431372549019608</v>
      </c>
      <c r="D21" s="68">
        <v>14</v>
      </c>
      <c r="E21" s="59">
        <f>D21/D16*100</f>
        <v>3.036876355748373</v>
      </c>
      <c r="F21" s="142">
        <f t="shared" si="0"/>
        <v>0</v>
      </c>
      <c r="G21" s="128">
        <f t="shared" si="1"/>
        <v>0</v>
      </c>
    </row>
    <row r="22" spans="1:7" ht="27" customHeight="1">
      <c r="A22" s="315" t="s">
        <v>157</v>
      </c>
      <c r="B22" s="68">
        <v>3</v>
      </c>
      <c r="C22" s="59">
        <f>B22/B16*100</f>
        <v>0.7352941176470588</v>
      </c>
      <c r="D22" s="68">
        <v>3</v>
      </c>
      <c r="E22" s="59">
        <f>D22/D16*100</f>
        <v>0.6507592190889371</v>
      </c>
      <c r="F22" s="142">
        <f t="shared" si="0"/>
        <v>0</v>
      </c>
      <c r="G22" s="128">
        <f t="shared" si="1"/>
        <v>0</v>
      </c>
    </row>
    <row r="23" spans="1:7" ht="27" customHeight="1">
      <c r="A23" s="79" t="s">
        <v>87</v>
      </c>
      <c r="B23" s="68">
        <v>4</v>
      </c>
      <c r="C23" s="59">
        <f>B23/B16*100</f>
        <v>0.9803921568627451</v>
      </c>
      <c r="D23" s="68">
        <v>5</v>
      </c>
      <c r="E23" s="59">
        <f>D23/D16*100</f>
        <v>1.0845986984815619</v>
      </c>
      <c r="F23" s="142">
        <f t="shared" si="0"/>
        <v>-1</v>
      </c>
      <c r="G23" s="128">
        <f t="shared" si="1"/>
        <v>-20</v>
      </c>
    </row>
    <row r="24" spans="1:7" ht="27" customHeight="1">
      <c r="A24" s="122" t="s">
        <v>0</v>
      </c>
      <c r="B24" s="69">
        <v>2</v>
      </c>
      <c r="C24" s="60">
        <f>B24/B16*100</f>
        <v>0.49019607843137253</v>
      </c>
      <c r="D24" s="69">
        <v>1</v>
      </c>
      <c r="E24" s="60">
        <f>D24/D16*100</f>
        <v>0.21691973969631237</v>
      </c>
      <c r="F24" s="196">
        <f>B24-D24</f>
        <v>1</v>
      </c>
      <c r="G24" s="132">
        <f t="shared" si="1"/>
        <v>100</v>
      </c>
    </row>
    <row r="25" spans="1:5" ht="14.25">
      <c r="A25" s="126"/>
      <c r="C25" s="198"/>
      <c r="E25" s="198"/>
    </row>
  </sheetData>
  <sheetProtection/>
  <mergeCells count="5">
    <mergeCell ref="B4:G4"/>
    <mergeCell ref="A14:A15"/>
    <mergeCell ref="B14:C14"/>
    <mergeCell ref="D14:E14"/>
    <mergeCell ref="F14:G14"/>
  </mergeCells>
  <printOptions/>
  <pageMargins left="0.75" right="0.67" top="1" bottom="1" header="0.512" footer="0.512"/>
  <pageSetup horizontalDpi="300" verticalDpi="300" orientation="portrait" paperSize="9" scale="99" r:id="rId1"/>
  <headerFooter alignWithMargins="0">
    <oddFooter>&amp;C－8－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G28" sqref="G28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195" customWidth="1"/>
    <col min="9" max="16384" width="9.00390625" style="4" customWidth="1"/>
  </cols>
  <sheetData>
    <row r="1" spans="1:8" s="1" customFormat="1" ht="27.75" customHeight="1">
      <c r="A1" s="2" t="s">
        <v>67</v>
      </c>
      <c r="B1" s="2"/>
      <c r="C1" s="2"/>
      <c r="D1" s="2"/>
      <c r="E1" s="2"/>
      <c r="F1" s="2"/>
      <c r="G1" s="2"/>
      <c r="H1" s="194"/>
    </row>
    <row r="2" spans="1:8" ht="27.75" customHeight="1">
      <c r="A2" s="345" t="s">
        <v>36</v>
      </c>
      <c r="B2" s="345"/>
      <c r="C2" s="344" t="s">
        <v>173</v>
      </c>
      <c r="D2" s="345"/>
      <c r="E2" s="344" t="s">
        <v>172</v>
      </c>
      <c r="F2" s="345"/>
      <c r="G2" s="344" t="s">
        <v>13</v>
      </c>
      <c r="H2" s="346"/>
    </row>
    <row r="3" spans="1:11" ht="27.75" customHeight="1">
      <c r="A3" s="349"/>
      <c r="B3" s="349"/>
      <c r="C3" s="144" t="s">
        <v>33</v>
      </c>
      <c r="D3" s="145" t="s">
        <v>4</v>
      </c>
      <c r="E3" s="144" t="s">
        <v>33</v>
      </c>
      <c r="F3" s="145" t="s">
        <v>4</v>
      </c>
      <c r="G3" s="268" t="s">
        <v>37</v>
      </c>
      <c r="H3" s="285" t="s">
        <v>35</v>
      </c>
      <c r="K3" s="14"/>
    </row>
    <row r="4" spans="1:11" s="24" customFormat="1" ht="27.75" customHeight="1">
      <c r="A4" s="347" t="s">
        <v>82</v>
      </c>
      <c r="B4" s="348"/>
      <c r="C4" s="71">
        <f>SUM(C5:C28)</f>
        <v>408</v>
      </c>
      <c r="D4" s="287">
        <f>SUM(D5:D28)</f>
        <v>100</v>
      </c>
      <c r="E4" s="81">
        <f>SUM(E5:E28)</f>
        <v>461</v>
      </c>
      <c r="F4" s="288">
        <f>SUM(F5:F28)</f>
        <v>100.00000000000003</v>
      </c>
      <c r="G4" s="264">
        <f>C4-E4</f>
        <v>-53</v>
      </c>
      <c r="H4" s="129">
        <f>G4/E4*100</f>
        <v>-11.496746203904555</v>
      </c>
      <c r="K4" s="82"/>
    </row>
    <row r="5" spans="1:11" ht="27.75" customHeight="1">
      <c r="A5" s="79">
        <v>9</v>
      </c>
      <c r="B5" s="150" t="s">
        <v>112</v>
      </c>
      <c r="C5" s="12">
        <v>19</v>
      </c>
      <c r="D5" s="59">
        <f aca="true" t="shared" si="0" ref="D5:D15">C5/$C$4*100</f>
        <v>4.6568627450980395</v>
      </c>
      <c r="E5" s="12">
        <v>19</v>
      </c>
      <c r="F5" s="59">
        <f aca="true" t="shared" si="1" ref="F5:F15">E5/$E$4*100</f>
        <v>4.121475054229935</v>
      </c>
      <c r="G5" s="291">
        <f aca="true" t="shared" si="2" ref="G5:G28">C5-E5</f>
        <v>0</v>
      </c>
      <c r="H5" s="128">
        <f aca="true" t="shared" si="3" ref="H5:H28">G5/E5*100</f>
        <v>0</v>
      </c>
      <c r="K5" s="16"/>
    </row>
    <row r="6" spans="1:11" ht="27.75" customHeight="1">
      <c r="A6" s="79">
        <v>10</v>
      </c>
      <c r="B6" s="151" t="s">
        <v>113</v>
      </c>
      <c r="C6" s="12">
        <v>1</v>
      </c>
      <c r="D6" s="59">
        <f t="shared" si="0"/>
        <v>0.24509803921568626</v>
      </c>
      <c r="E6" s="12">
        <v>4</v>
      </c>
      <c r="F6" s="59">
        <f t="shared" si="1"/>
        <v>0.8676789587852495</v>
      </c>
      <c r="G6" s="291">
        <f t="shared" si="2"/>
        <v>-3</v>
      </c>
      <c r="H6" s="128">
        <f t="shared" si="3"/>
        <v>-75</v>
      </c>
      <c r="K6" s="75"/>
    </row>
    <row r="7" spans="1:11" ht="27.75" customHeight="1">
      <c r="A7" s="79">
        <v>11</v>
      </c>
      <c r="B7" s="150" t="s">
        <v>114</v>
      </c>
      <c r="C7" s="259">
        <v>8</v>
      </c>
      <c r="D7" s="59">
        <f t="shared" si="0"/>
        <v>1.9607843137254901</v>
      </c>
      <c r="E7" s="259">
        <v>11</v>
      </c>
      <c r="F7" s="59">
        <f t="shared" si="1"/>
        <v>2.386117136659436</v>
      </c>
      <c r="G7" s="291">
        <f t="shared" si="2"/>
        <v>-3</v>
      </c>
      <c r="H7" s="128">
        <f t="shared" si="3"/>
        <v>-27.27272727272727</v>
      </c>
      <c r="K7" s="14"/>
    </row>
    <row r="8" spans="1:11" ht="27.75" customHeight="1">
      <c r="A8" s="79">
        <v>12</v>
      </c>
      <c r="B8" s="150" t="s">
        <v>115</v>
      </c>
      <c r="C8" s="12">
        <v>38</v>
      </c>
      <c r="D8" s="59">
        <f t="shared" si="0"/>
        <v>9.313725490196079</v>
      </c>
      <c r="E8" s="12">
        <v>47</v>
      </c>
      <c r="F8" s="59">
        <f t="shared" si="1"/>
        <v>10.195227765726681</v>
      </c>
      <c r="G8" s="291">
        <f t="shared" si="2"/>
        <v>-9</v>
      </c>
      <c r="H8" s="128">
        <f t="shared" si="3"/>
        <v>-19.148936170212767</v>
      </c>
      <c r="K8" s="14"/>
    </row>
    <row r="9" spans="1:11" ht="27.75" customHeight="1">
      <c r="A9" s="79">
        <v>13</v>
      </c>
      <c r="B9" s="150" t="s">
        <v>116</v>
      </c>
      <c r="C9" s="12">
        <v>64</v>
      </c>
      <c r="D9" s="59">
        <f t="shared" si="0"/>
        <v>15.686274509803921</v>
      </c>
      <c r="E9" s="12">
        <v>71</v>
      </c>
      <c r="F9" s="59">
        <f t="shared" si="1"/>
        <v>15.40130151843818</v>
      </c>
      <c r="G9" s="291">
        <f t="shared" si="2"/>
        <v>-7</v>
      </c>
      <c r="H9" s="128">
        <f t="shared" si="3"/>
        <v>-9.859154929577464</v>
      </c>
      <c r="K9" s="14"/>
    </row>
    <row r="10" spans="1:11" ht="27.75" customHeight="1">
      <c r="A10" s="79">
        <v>14</v>
      </c>
      <c r="B10" s="150" t="s">
        <v>117</v>
      </c>
      <c r="C10" s="12">
        <v>6</v>
      </c>
      <c r="D10" s="59">
        <f t="shared" si="0"/>
        <v>1.4705882352941175</v>
      </c>
      <c r="E10" s="12">
        <v>6</v>
      </c>
      <c r="F10" s="59">
        <f t="shared" si="1"/>
        <v>1.3015184381778742</v>
      </c>
      <c r="G10" s="291">
        <f>C10-E10</f>
        <v>0</v>
      </c>
      <c r="H10" s="128">
        <f>G10/E10*100</f>
        <v>0</v>
      </c>
      <c r="K10" s="14"/>
    </row>
    <row r="11" spans="1:11" ht="27.75" customHeight="1">
      <c r="A11" s="79">
        <v>15</v>
      </c>
      <c r="B11" s="150" t="s">
        <v>118</v>
      </c>
      <c r="C11" s="12">
        <v>7</v>
      </c>
      <c r="D11" s="59">
        <f t="shared" si="0"/>
        <v>1.715686274509804</v>
      </c>
      <c r="E11" s="12">
        <v>7</v>
      </c>
      <c r="F11" s="59">
        <f t="shared" si="1"/>
        <v>1.5184381778741864</v>
      </c>
      <c r="G11" s="291">
        <f t="shared" si="2"/>
        <v>0</v>
      </c>
      <c r="H11" s="128">
        <f t="shared" si="3"/>
        <v>0</v>
      </c>
      <c r="K11" s="14"/>
    </row>
    <row r="12" spans="1:11" ht="27.75" customHeight="1">
      <c r="A12" s="79">
        <v>16</v>
      </c>
      <c r="B12" s="150" t="s">
        <v>119</v>
      </c>
      <c r="C12" s="12">
        <v>4</v>
      </c>
      <c r="D12" s="59">
        <f t="shared" si="0"/>
        <v>0.9803921568627451</v>
      </c>
      <c r="E12" s="12">
        <v>7</v>
      </c>
      <c r="F12" s="59">
        <f t="shared" si="1"/>
        <v>1.5184381778741864</v>
      </c>
      <c r="G12" s="291">
        <f t="shared" si="2"/>
        <v>-3</v>
      </c>
      <c r="H12" s="128">
        <f t="shared" si="3"/>
        <v>-42.857142857142854</v>
      </c>
      <c r="K12" s="14"/>
    </row>
    <row r="13" spans="1:11" ht="27.75" customHeight="1">
      <c r="A13" s="79">
        <v>17</v>
      </c>
      <c r="B13" s="150" t="s">
        <v>120</v>
      </c>
      <c r="C13" s="12">
        <v>1</v>
      </c>
      <c r="D13" s="59">
        <f t="shared" si="0"/>
        <v>0.24509803921568626</v>
      </c>
      <c r="E13" s="12">
        <v>1</v>
      </c>
      <c r="F13" s="59">
        <f t="shared" si="1"/>
        <v>0.21691973969631237</v>
      </c>
      <c r="G13" s="291">
        <f>C13-E13</f>
        <v>0</v>
      </c>
      <c r="H13" s="128">
        <f>G13/E13*100</f>
        <v>0</v>
      </c>
      <c r="K13" s="14"/>
    </row>
    <row r="14" spans="1:11" ht="27.75" customHeight="1">
      <c r="A14" s="79">
        <v>18</v>
      </c>
      <c r="B14" s="150" t="s">
        <v>121</v>
      </c>
      <c r="C14" s="12">
        <v>42</v>
      </c>
      <c r="D14" s="59">
        <f t="shared" si="0"/>
        <v>10.294117647058822</v>
      </c>
      <c r="E14" s="12">
        <v>45</v>
      </c>
      <c r="F14" s="59">
        <f t="shared" si="1"/>
        <v>9.761388286334057</v>
      </c>
      <c r="G14" s="291">
        <f t="shared" si="2"/>
        <v>-3</v>
      </c>
      <c r="H14" s="128">
        <f t="shared" si="3"/>
        <v>-6.666666666666667</v>
      </c>
      <c r="K14" s="14"/>
    </row>
    <row r="15" spans="1:11" ht="27.75" customHeight="1">
      <c r="A15" s="79">
        <v>19</v>
      </c>
      <c r="B15" s="150" t="s">
        <v>122</v>
      </c>
      <c r="C15" s="12">
        <v>4</v>
      </c>
      <c r="D15" s="59">
        <f t="shared" si="0"/>
        <v>0.9803921568627451</v>
      </c>
      <c r="E15" s="12">
        <v>3</v>
      </c>
      <c r="F15" s="59">
        <f t="shared" si="1"/>
        <v>0.6507592190889371</v>
      </c>
      <c r="G15" s="291">
        <f t="shared" si="2"/>
        <v>1</v>
      </c>
      <c r="H15" s="128">
        <f t="shared" si="3"/>
        <v>33.33333333333333</v>
      </c>
      <c r="K15" s="14"/>
    </row>
    <row r="16" spans="1:11" ht="27.75" customHeight="1">
      <c r="A16" s="79">
        <v>20</v>
      </c>
      <c r="B16" s="150" t="s">
        <v>123</v>
      </c>
      <c r="C16" s="243" t="s">
        <v>64</v>
      </c>
      <c r="D16" s="244" t="s">
        <v>64</v>
      </c>
      <c r="E16" s="243" t="s">
        <v>64</v>
      </c>
      <c r="F16" s="244" t="s">
        <v>64</v>
      </c>
      <c r="G16" s="243" t="s">
        <v>64</v>
      </c>
      <c r="H16" s="275" t="s">
        <v>64</v>
      </c>
      <c r="K16" s="21"/>
    </row>
    <row r="17" spans="1:11" ht="27.75" customHeight="1">
      <c r="A17" s="79">
        <v>21</v>
      </c>
      <c r="B17" s="150" t="s">
        <v>124</v>
      </c>
      <c r="C17" s="76">
        <v>19</v>
      </c>
      <c r="D17" s="59">
        <f aca="true" t="shared" si="4" ref="D17:D28">C17/$C$4*100</f>
        <v>4.6568627450980395</v>
      </c>
      <c r="E17" s="76">
        <v>22</v>
      </c>
      <c r="F17" s="59">
        <f aca="true" t="shared" si="5" ref="F17:F28">E17/$E$4*100</f>
        <v>4.772234273318872</v>
      </c>
      <c r="G17" s="291">
        <f t="shared" si="2"/>
        <v>-3</v>
      </c>
      <c r="H17" s="128">
        <f t="shared" si="3"/>
        <v>-13.636363636363635</v>
      </c>
      <c r="K17" s="14"/>
    </row>
    <row r="18" spans="1:11" ht="27.75" customHeight="1">
      <c r="A18" s="79">
        <v>22</v>
      </c>
      <c r="B18" s="150" t="s">
        <v>125</v>
      </c>
      <c r="C18" s="12">
        <v>5</v>
      </c>
      <c r="D18" s="59">
        <f t="shared" si="4"/>
        <v>1.2254901960784315</v>
      </c>
      <c r="E18" s="12">
        <v>6</v>
      </c>
      <c r="F18" s="59">
        <f t="shared" si="5"/>
        <v>1.3015184381778742</v>
      </c>
      <c r="G18" s="291">
        <f t="shared" si="2"/>
        <v>-1</v>
      </c>
      <c r="H18" s="128">
        <f t="shared" si="3"/>
        <v>-16.666666666666664</v>
      </c>
      <c r="K18" s="14"/>
    </row>
    <row r="19" spans="1:11" ht="27.75" customHeight="1">
      <c r="A19" s="79">
        <v>23</v>
      </c>
      <c r="B19" s="150" t="s">
        <v>126</v>
      </c>
      <c r="C19" s="12">
        <v>6</v>
      </c>
      <c r="D19" s="59">
        <f t="shared" si="4"/>
        <v>1.4705882352941175</v>
      </c>
      <c r="E19" s="12">
        <v>12</v>
      </c>
      <c r="F19" s="59">
        <f t="shared" si="5"/>
        <v>2.6030368763557483</v>
      </c>
      <c r="G19" s="291">
        <f t="shared" si="2"/>
        <v>-6</v>
      </c>
      <c r="H19" s="128">
        <f t="shared" si="3"/>
        <v>-50</v>
      </c>
      <c r="K19" s="14"/>
    </row>
    <row r="20" spans="1:11" ht="27.75" customHeight="1">
      <c r="A20" s="79">
        <v>24</v>
      </c>
      <c r="B20" s="150" t="s">
        <v>127</v>
      </c>
      <c r="C20" s="12">
        <v>59</v>
      </c>
      <c r="D20" s="59">
        <f t="shared" si="4"/>
        <v>14.460784313725492</v>
      </c>
      <c r="E20" s="12">
        <v>58</v>
      </c>
      <c r="F20" s="59">
        <f t="shared" si="5"/>
        <v>12.58134490238612</v>
      </c>
      <c r="G20" s="291">
        <f t="shared" si="2"/>
        <v>1</v>
      </c>
      <c r="H20" s="128">
        <f t="shared" si="3"/>
        <v>1.7241379310344827</v>
      </c>
      <c r="K20" s="14"/>
    </row>
    <row r="21" spans="1:11" ht="27.75" customHeight="1">
      <c r="A21" s="79">
        <v>25</v>
      </c>
      <c r="B21" s="150" t="s">
        <v>128</v>
      </c>
      <c r="C21" s="12">
        <v>15</v>
      </c>
      <c r="D21" s="59">
        <f t="shared" si="4"/>
        <v>3.6764705882352944</v>
      </c>
      <c r="E21" s="12">
        <v>14</v>
      </c>
      <c r="F21" s="59">
        <f t="shared" si="5"/>
        <v>3.036876355748373</v>
      </c>
      <c r="G21" s="291">
        <f t="shared" si="2"/>
        <v>1</v>
      </c>
      <c r="H21" s="128">
        <f t="shared" si="3"/>
        <v>7.142857142857142</v>
      </c>
      <c r="K21" s="14"/>
    </row>
    <row r="22" spans="1:11" ht="27.75" customHeight="1">
      <c r="A22" s="79">
        <v>26</v>
      </c>
      <c r="B22" s="150" t="s">
        <v>129</v>
      </c>
      <c r="C22" s="12">
        <v>25</v>
      </c>
      <c r="D22" s="59">
        <f t="shared" si="4"/>
        <v>6.127450980392156</v>
      </c>
      <c r="E22" s="12">
        <v>33</v>
      </c>
      <c r="F22" s="59">
        <f t="shared" si="5"/>
        <v>7.158351409978309</v>
      </c>
      <c r="G22" s="291">
        <f t="shared" si="2"/>
        <v>-8</v>
      </c>
      <c r="H22" s="128">
        <f t="shared" si="3"/>
        <v>-24.242424242424242</v>
      </c>
      <c r="K22" s="14"/>
    </row>
    <row r="23" spans="1:11" ht="27.75" customHeight="1">
      <c r="A23" s="79">
        <v>27</v>
      </c>
      <c r="B23" s="150" t="s">
        <v>130</v>
      </c>
      <c r="C23" s="12">
        <v>12</v>
      </c>
      <c r="D23" s="59">
        <f t="shared" si="4"/>
        <v>2.941176470588235</v>
      </c>
      <c r="E23" s="12">
        <v>11</v>
      </c>
      <c r="F23" s="59">
        <f t="shared" si="5"/>
        <v>2.386117136659436</v>
      </c>
      <c r="G23" s="291">
        <f t="shared" si="2"/>
        <v>1</v>
      </c>
      <c r="H23" s="128">
        <f t="shared" si="3"/>
        <v>9.090909090909092</v>
      </c>
      <c r="K23" s="14"/>
    </row>
    <row r="24" spans="1:11" ht="27.75" customHeight="1">
      <c r="A24" s="79">
        <v>28</v>
      </c>
      <c r="B24" s="150" t="s">
        <v>131</v>
      </c>
      <c r="C24" s="12">
        <v>14</v>
      </c>
      <c r="D24" s="59">
        <f t="shared" si="4"/>
        <v>3.431372549019608</v>
      </c>
      <c r="E24" s="12">
        <v>18</v>
      </c>
      <c r="F24" s="59">
        <f t="shared" si="5"/>
        <v>3.9045553145336225</v>
      </c>
      <c r="G24" s="291">
        <f>C24-E24</f>
        <v>-4</v>
      </c>
      <c r="H24" s="128">
        <f>G24/E24*100</f>
        <v>-22.22222222222222</v>
      </c>
      <c r="K24" s="14"/>
    </row>
    <row r="25" spans="1:11" ht="27.75" customHeight="1">
      <c r="A25" s="79">
        <v>29</v>
      </c>
      <c r="B25" s="150" t="s">
        <v>132</v>
      </c>
      <c r="C25" s="12">
        <v>11</v>
      </c>
      <c r="D25" s="59">
        <f t="shared" si="4"/>
        <v>2.696078431372549</v>
      </c>
      <c r="E25" s="12">
        <v>12</v>
      </c>
      <c r="F25" s="59">
        <f t="shared" si="5"/>
        <v>2.6030368763557483</v>
      </c>
      <c r="G25" s="291">
        <f t="shared" si="2"/>
        <v>-1</v>
      </c>
      <c r="H25" s="128">
        <f t="shared" si="3"/>
        <v>-8.333333333333332</v>
      </c>
      <c r="K25" s="14"/>
    </row>
    <row r="26" spans="1:11" ht="27.75" customHeight="1">
      <c r="A26" s="79">
        <v>30</v>
      </c>
      <c r="B26" s="150" t="s">
        <v>133</v>
      </c>
      <c r="C26" s="12">
        <v>6</v>
      </c>
      <c r="D26" s="59">
        <f t="shared" si="4"/>
        <v>1.4705882352941175</v>
      </c>
      <c r="E26" s="12">
        <v>6</v>
      </c>
      <c r="F26" s="59">
        <f t="shared" si="5"/>
        <v>1.3015184381778742</v>
      </c>
      <c r="G26" s="291">
        <f t="shared" si="2"/>
        <v>0</v>
      </c>
      <c r="H26" s="128">
        <f t="shared" si="3"/>
        <v>0</v>
      </c>
      <c r="K26" s="14"/>
    </row>
    <row r="27" spans="1:11" ht="27.75" customHeight="1">
      <c r="A27" s="79">
        <v>31</v>
      </c>
      <c r="B27" s="150" t="s">
        <v>134</v>
      </c>
      <c r="C27" s="12">
        <v>36</v>
      </c>
      <c r="D27" s="59">
        <f t="shared" si="4"/>
        <v>8.823529411764707</v>
      </c>
      <c r="E27" s="12">
        <v>37</v>
      </c>
      <c r="F27" s="59">
        <f t="shared" si="5"/>
        <v>8.026030368763557</v>
      </c>
      <c r="G27" s="291">
        <f t="shared" si="2"/>
        <v>-1</v>
      </c>
      <c r="H27" s="128">
        <f t="shared" si="3"/>
        <v>-2.7027027027027026</v>
      </c>
      <c r="K27" s="14"/>
    </row>
    <row r="28" spans="1:8" ht="27.75" customHeight="1">
      <c r="A28" s="123">
        <v>32</v>
      </c>
      <c r="B28" s="141" t="s">
        <v>135</v>
      </c>
      <c r="C28" s="77">
        <v>6</v>
      </c>
      <c r="D28" s="60">
        <f t="shared" si="4"/>
        <v>1.4705882352941175</v>
      </c>
      <c r="E28" s="77">
        <v>11</v>
      </c>
      <c r="F28" s="60">
        <f t="shared" si="5"/>
        <v>2.386117136659436</v>
      </c>
      <c r="G28" s="70">
        <f t="shared" si="2"/>
        <v>-5</v>
      </c>
      <c r="H28" s="132">
        <f t="shared" si="3"/>
        <v>-45.45454545454545</v>
      </c>
    </row>
    <row r="29" spans="1:8" ht="21" customHeight="1">
      <c r="A29" s="79"/>
      <c r="B29" s="32"/>
      <c r="C29" s="10"/>
      <c r="D29" s="10"/>
      <c r="G29" s="289"/>
      <c r="H29" s="290"/>
    </row>
    <row r="30" spans="1:4" ht="14.25">
      <c r="A30" s="79"/>
      <c r="B30" s="32"/>
      <c r="C30" s="10"/>
      <c r="D30" s="10"/>
    </row>
    <row r="31" spans="1:4" ht="14.25">
      <c r="A31" s="79"/>
      <c r="B31" s="32"/>
      <c r="C31" s="10"/>
      <c r="D31" s="10"/>
    </row>
    <row r="32" spans="1:4" ht="14.25">
      <c r="A32" s="79"/>
      <c r="B32" s="13"/>
      <c r="C32" s="10"/>
      <c r="D32" s="10"/>
    </row>
    <row r="33" spans="1:4" ht="14.25">
      <c r="A33" s="79"/>
      <c r="B33" s="32"/>
      <c r="C33" s="10"/>
      <c r="D33" s="10"/>
    </row>
    <row r="34" spans="1:4" ht="14.25">
      <c r="A34" s="79"/>
      <c r="B34" s="13"/>
      <c r="C34" s="10"/>
      <c r="D34" s="10"/>
    </row>
    <row r="35" spans="1:4" ht="14.25">
      <c r="A35" s="79"/>
      <c r="B35" s="13"/>
      <c r="C35" s="10"/>
      <c r="D35" s="10"/>
    </row>
    <row r="36" spans="3:4" ht="14.25">
      <c r="C36" s="16"/>
      <c r="D36" s="10"/>
    </row>
    <row r="37" spans="1:4" ht="14.25">
      <c r="A37" s="79"/>
      <c r="B37" s="32"/>
      <c r="C37" s="10"/>
      <c r="D37" s="10"/>
    </row>
    <row r="38" spans="1:4" ht="14.25">
      <c r="A38" s="16"/>
      <c r="B38" s="16"/>
      <c r="C38" s="16"/>
      <c r="D38" s="10"/>
    </row>
    <row r="39" spans="1:4" ht="14.25">
      <c r="A39" s="79"/>
      <c r="B39" s="32"/>
      <c r="C39" s="10"/>
      <c r="D39" s="10"/>
    </row>
    <row r="40" spans="3:4" ht="14.25">
      <c r="C40" s="16"/>
      <c r="D40" s="10"/>
    </row>
    <row r="41" spans="1:4" ht="14.25">
      <c r="A41" s="79"/>
      <c r="B41" s="13"/>
      <c r="C41" s="10"/>
      <c r="D41" s="10"/>
    </row>
    <row r="42" spans="1:3" ht="14.25">
      <c r="A42" s="79"/>
      <c r="B42" s="13"/>
      <c r="C42" s="10"/>
    </row>
    <row r="43" ht="12.75">
      <c r="C43" s="16"/>
    </row>
    <row r="44" spans="1:3" ht="14.25">
      <c r="A44" s="79"/>
      <c r="B44" s="13"/>
      <c r="C44" s="10"/>
    </row>
    <row r="45" spans="1:3" ht="14.25">
      <c r="A45" s="79"/>
      <c r="B45" s="32"/>
      <c r="C45" s="10"/>
    </row>
    <row r="46" spans="1:3" ht="14.25">
      <c r="A46" s="79"/>
      <c r="B46" s="13"/>
      <c r="C46" s="10"/>
    </row>
    <row r="47" spans="1:3" ht="14.25">
      <c r="A47" s="79"/>
      <c r="B47" s="80"/>
      <c r="C47" s="10"/>
    </row>
    <row r="48" spans="1:3" ht="14.25">
      <c r="A48" s="79"/>
      <c r="B48" s="13"/>
      <c r="C48" s="10"/>
    </row>
    <row r="49" spans="1:3" ht="14.25">
      <c r="A49" s="79"/>
      <c r="B49" s="13"/>
      <c r="C49" s="10"/>
    </row>
    <row r="50" spans="1:3" ht="14.25">
      <c r="A50" s="79"/>
      <c r="B50" s="13"/>
      <c r="C50" s="10"/>
    </row>
    <row r="51" spans="1:3" ht="14.25">
      <c r="A51" s="29"/>
      <c r="C51" s="10"/>
    </row>
    <row r="52" spans="1:3" ht="14.25">
      <c r="A52" s="79"/>
      <c r="B52" s="13"/>
      <c r="C52" s="10"/>
    </row>
  </sheetData>
  <sheetProtection/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  <headerFooter alignWithMargins="0">
    <oddFooter>&amp;C－９－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7" sqref="D7"/>
    </sheetView>
  </sheetViews>
  <sheetFormatPr defaultColWidth="9.00390625" defaultRowHeight="13.5"/>
  <cols>
    <col min="1" max="7" width="12.625" style="4" customWidth="1"/>
    <col min="8" max="16384" width="9.00390625" style="4" customWidth="1"/>
  </cols>
  <sheetData>
    <row r="1" spans="1:3" s="86" customFormat="1" ht="27" customHeight="1">
      <c r="A1" s="350" t="s">
        <v>75</v>
      </c>
      <c r="B1" s="350"/>
      <c r="C1" s="350"/>
    </row>
    <row r="2" ht="27" customHeight="1">
      <c r="A2" s="8"/>
    </row>
    <row r="3" s="1" customFormat="1" ht="27" customHeight="1">
      <c r="A3" s="97" t="s">
        <v>68</v>
      </c>
    </row>
    <row r="4" spans="1:7" ht="16.5" customHeight="1">
      <c r="A4" s="123"/>
      <c r="B4" s="341" t="s">
        <v>167</v>
      </c>
      <c r="C4" s="341"/>
      <c r="D4" s="341"/>
      <c r="E4" s="341"/>
      <c r="F4" s="341"/>
      <c r="G4" s="341"/>
    </row>
    <row r="5" spans="1:7" ht="27" customHeight="1">
      <c r="A5" s="158" t="s">
        <v>77</v>
      </c>
      <c r="B5" s="148" t="s">
        <v>146</v>
      </c>
      <c r="C5" s="148" t="s">
        <v>147</v>
      </c>
      <c r="D5" s="148" t="s">
        <v>148</v>
      </c>
      <c r="E5" s="148" t="s">
        <v>149</v>
      </c>
      <c r="F5" s="148" t="s">
        <v>174</v>
      </c>
      <c r="G5" s="148" t="s">
        <v>169</v>
      </c>
    </row>
    <row r="6" spans="1:7" ht="27" customHeight="1">
      <c r="A6" s="134" t="s">
        <v>20</v>
      </c>
      <c r="B6" s="218">
        <v>14867</v>
      </c>
      <c r="C6" s="276">
        <v>14557</v>
      </c>
      <c r="D6" s="216">
        <v>13632</v>
      </c>
      <c r="E6" s="216">
        <v>13777</v>
      </c>
      <c r="F6" s="216">
        <v>13036</v>
      </c>
      <c r="G6" s="216">
        <v>12747</v>
      </c>
    </row>
    <row r="7" spans="1:7" ht="27" customHeight="1">
      <c r="A7" s="134" t="s">
        <v>38</v>
      </c>
      <c r="B7" s="61">
        <v>106.4</v>
      </c>
      <c r="C7" s="61">
        <f>C6/B6*100</f>
        <v>97.91484495863322</v>
      </c>
      <c r="D7" s="14">
        <f>D6/C6*100</f>
        <v>93.64566875042935</v>
      </c>
      <c r="E7" s="62">
        <f>E6/D6*100</f>
        <v>101.06367370892019</v>
      </c>
      <c r="F7" s="61">
        <f>F6/E6*100</f>
        <v>94.62147056688684</v>
      </c>
      <c r="G7" s="62">
        <f>G6/F6*100</f>
        <v>97.78306228904572</v>
      </c>
    </row>
    <row r="8" spans="1:7" ht="27" customHeight="1">
      <c r="A8" s="134" t="s">
        <v>143</v>
      </c>
      <c r="B8" s="61">
        <v>100</v>
      </c>
      <c r="C8" s="61">
        <f>C6/B6%</f>
        <v>97.91484495863322</v>
      </c>
      <c r="D8" s="61">
        <f>D6/B6%</f>
        <v>91.69301136745814</v>
      </c>
      <c r="E8" s="61">
        <f>E6/B6%</f>
        <v>92.66832582229098</v>
      </c>
      <c r="F8" s="62">
        <f>F6/B6%</f>
        <v>87.68413264276586</v>
      </c>
      <c r="G8" s="62">
        <f>G6/B6*100</f>
        <v>85.7402300396852</v>
      </c>
    </row>
    <row r="9" spans="1:7" ht="27" customHeight="1">
      <c r="A9" s="130" t="s">
        <v>39</v>
      </c>
      <c r="B9" s="206">
        <f aca="true" t="shared" si="0" ref="B9:G9">B6/B12</f>
        <v>29.265748031496063</v>
      </c>
      <c r="C9" s="206">
        <f t="shared" si="0"/>
        <v>29.408080808080808</v>
      </c>
      <c r="D9" s="206">
        <f t="shared" si="0"/>
        <v>30.293333333333333</v>
      </c>
      <c r="E9" s="206">
        <f t="shared" si="0"/>
        <v>31.817551963048498</v>
      </c>
      <c r="F9" s="206">
        <f t="shared" si="0"/>
        <v>28.27765726681128</v>
      </c>
      <c r="G9" s="206">
        <f t="shared" si="0"/>
        <v>31.24264705882353</v>
      </c>
    </row>
    <row r="12" spans="1:7" ht="12.75">
      <c r="A12" s="4" t="s">
        <v>19</v>
      </c>
      <c r="B12" s="4">
        <v>508</v>
      </c>
      <c r="C12" s="4">
        <v>495</v>
      </c>
      <c r="D12" s="4">
        <v>450</v>
      </c>
      <c r="E12" s="4">
        <v>433</v>
      </c>
      <c r="F12" s="4">
        <v>461</v>
      </c>
      <c r="G12" s="4">
        <v>408</v>
      </c>
    </row>
  </sheetData>
  <sheetProtection/>
  <mergeCells count="2">
    <mergeCell ref="B4:G4"/>
    <mergeCell ref="A1:C1"/>
  </mergeCells>
  <printOptions/>
  <pageMargins left="0.8" right="0.37" top="1" bottom="1" header="0.512" footer="0.512"/>
  <pageSetup horizontalDpi="300" verticalDpi="300" orientation="portrait" paperSize="9" scale="99" r:id="rId1"/>
  <headerFooter>
    <oddFooter>&amp;C－１０－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4.625" style="4" customWidth="1"/>
    <col min="2" max="2" width="12.625" style="4" customWidth="1"/>
    <col min="3" max="3" width="11.625" style="4" customWidth="1"/>
    <col min="4" max="4" width="12.625" style="4" customWidth="1"/>
    <col min="5" max="5" width="11.625" style="4" customWidth="1"/>
    <col min="6" max="6" width="11.625" style="183" customWidth="1"/>
    <col min="7" max="7" width="11.625" style="4" customWidth="1"/>
    <col min="8" max="16384" width="9.00390625" style="4" customWidth="1"/>
  </cols>
  <sheetData>
    <row r="1" spans="1:7" s="1" customFormat="1" ht="27.75" customHeight="1">
      <c r="A1" s="2" t="s">
        <v>69</v>
      </c>
      <c r="F1" s="180"/>
      <c r="G1" s="64"/>
    </row>
    <row r="2" spans="1:7" ht="27.75" customHeight="1">
      <c r="A2" s="342" t="s">
        <v>31</v>
      </c>
      <c r="B2" s="344" t="s">
        <v>171</v>
      </c>
      <c r="C2" s="345"/>
      <c r="D2" s="344" t="s">
        <v>170</v>
      </c>
      <c r="E2" s="345"/>
      <c r="F2" s="344" t="s">
        <v>13</v>
      </c>
      <c r="G2" s="345"/>
    </row>
    <row r="3" spans="1:7" ht="27.75" customHeight="1">
      <c r="A3" s="343"/>
      <c r="B3" s="144" t="s">
        <v>40</v>
      </c>
      <c r="C3" s="145" t="s">
        <v>5</v>
      </c>
      <c r="D3" s="144" t="s">
        <v>40</v>
      </c>
      <c r="E3" s="145" t="s">
        <v>5</v>
      </c>
      <c r="F3" s="284" t="s">
        <v>17</v>
      </c>
      <c r="G3" s="147" t="s">
        <v>35</v>
      </c>
    </row>
    <row r="4" spans="1:7" s="24" customFormat="1" ht="27.75" customHeight="1">
      <c r="A4" s="125" t="s">
        <v>82</v>
      </c>
      <c r="B4" s="90">
        <f>SUM(B5:B12)</f>
        <v>12747</v>
      </c>
      <c r="C4" s="91">
        <f>SUM(C5:C12)</f>
        <v>100.00000000000001</v>
      </c>
      <c r="D4" s="90">
        <f>SUM(D5:D12)</f>
        <v>13036</v>
      </c>
      <c r="E4" s="91">
        <f>SUM(E5:E12)</f>
        <v>100</v>
      </c>
      <c r="F4" s="181">
        <f aca="true" t="shared" si="0" ref="F4:F12">B4-D4</f>
        <v>-289</v>
      </c>
      <c r="G4" s="131">
        <f>F4/D4*100</f>
        <v>-2.2169377109542805</v>
      </c>
    </row>
    <row r="5" spans="1:7" ht="27.75" customHeight="1">
      <c r="A5" s="79" t="s">
        <v>83</v>
      </c>
      <c r="B5" s="87">
        <v>1109</v>
      </c>
      <c r="C5" s="59">
        <f aca="true" t="shared" si="1" ref="C5:C12">B5/$B$4*100</f>
        <v>8.700086294814465</v>
      </c>
      <c r="D5" s="87">
        <v>1305</v>
      </c>
      <c r="E5" s="59">
        <f>D5/$D$4*100</f>
        <v>10.010739490641301</v>
      </c>
      <c r="F5" s="66">
        <f t="shared" si="0"/>
        <v>-196</v>
      </c>
      <c r="G5" s="128">
        <f>F5/D5*100</f>
        <v>-15.019157088122606</v>
      </c>
    </row>
    <row r="6" spans="1:7" ht="27.75" customHeight="1">
      <c r="A6" s="79" t="s">
        <v>84</v>
      </c>
      <c r="B6" s="87">
        <v>1326</v>
      </c>
      <c r="C6" s="59">
        <f t="shared" si="1"/>
        <v>10.402447634737586</v>
      </c>
      <c r="D6" s="87">
        <v>1463</v>
      </c>
      <c r="E6" s="59">
        <f aca="true" t="shared" si="2" ref="E6:E12">D6/$D$4*100</f>
        <v>11.222767720159558</v>
      </c>
      <c r="F6" s="66">
        <f t="shared" si="0"/>
        <v>-137</v>
      </c>
      <c r="G6" s="128">
        <f aca="true" t="shared" si="3" ref="G6:G12">F6/D6*100</f>
        <v>-9.36431989063568</v>
      </c>
    </row>
    <row r="7" spans="1:7" ht="27.75" customHeight="1">
      <c r="A7" s="79" t="s">
        <v>85</v>
      </c>
      <c r="B7" s="87">
        <v>853</v>
      </c>
      <c r="C7" s="59">
        <f t="shared" si="1"/>
        <v>6.691770612693183</v>
      </c>
      <c r="D7" s="87">
        <v>1046</v>
      </c>
      <c r="E7" s="59">
        <f t="shared" si="2"/>
        <v>8.023933722000613</v>
      </c>
      <c r="F7" s="66">
        <f t="shared" si="0"/>
        <v>-193</v>
      </c>
      <c r="G7" s="128">
        <f t="shared" si="3"/>
        <v>-18.451242829827915</v>
      </c>
    </row>
    <row r="8" spans="1:7" ht="27.75" customHeight="1">
      <c r="A8" s="79" t="s">
        <v>86</v>
      </c>
      <c r="B8" s="87">
        <v>3862</v>
      </c>
      <c r="C8" s="59">
        <f t="shared" si="1"/>
        <v>30.29732486075155</v>
      </c>
      <c r="D8" s="87">
        <v>3532</v>
      </c>
      <c r="E8" s="59">
        <f t="shared" si="2"/>
        <v>27.0942006750537</v>
      </c>
      <c r="F8" s="66">
        <f t="shared" si="0"/>
        <v>330</v>
      </c>
      <c r="G8" s="128">
        <f t="shared" si="3"/>
        <v>9.343148357870895</v>
      </c>
    </row>
    <row r="9" spans="1:7" ht="27.75" customHeight="1">
      <c r="A9" s="315" t="s">
        <v>156</v>
      </c>
      <c r="B9" s="87">
        <v>2055</v>
      </c>
      <c r="C9" s="59">
        <f t="shared" si="1"/>
        <v>16.12144033890327</v>
      </c>
      <c r="D9" s="87">
        <v>2032</v>
      </c>
      <c r="E9" s="59">
        <f t="shared" si="2"/>
        <v>15.587603559374042</v>
      </c>
      <c r="F9" s="66">
        <f t="shared" si="0"/>
        <v>23</v>
      </c>
      <c r="G9" s="128">
        <f t="shared" si="3"/>
        <v>1.1318897637795275</v>
      </c>
    </row>
    <row r="10" spans="1:7" ht="27.75" customHeight="1">
      <c r="A10" s="315" t="s">
        <v>157</v>
      </c>
      <c r="B10" s="87">
        <v>661</v>
      </c>
      <c r="C10" s="59">
        <f t="shared" si="1"/>
        <v>5.18553385110222</v>
      </c>
      <c r="D10" s="87">
        <v>749</v>
      </c>
      <c r="E10" s="59">
        <f t="shared" si="2"/>
        <v>5.745627493096041</v>
      </c>
      <c r="F10" s="66">
        <f t="shared" si="0"/>
        <v>-88</v>
      </c>
      <c r="G10" s="128">
        <f t="shared" si="3"/>
        <v>-11.748998664886514</v>
      </c>
    </row>
    <row r="11" spans="1:7" ht="27.75" customHeight="1">
      <c r="A11" s="79" t="s">
        <v>87</v>
      </c>
      <c r="B11" s="22">
        <v>1447</v>
      </c>
      <c r="C11" s="59">
        <f t="shared" si="1"/>
        <v>11.351690593865223</v>
      </c>
      <c r="D11" s="22">
        <v>2144</v>
      </c>
      <c r="E11" s="59">
        <f t="shared" si="2"/>
        <v>16.446762810678123</v>
      </c>
      <c r="F11" s="182">
        <f t="shared" si="0"/>
        <v>-697</v>
      </c>
      <c r="G11" s="128">
        <f t="shared" si="3"/>
        <v>-32.509328358208954</v>
      </c>
    </row>
    <row r="12" spans="1:7" ht="27.75" customHeight="1">
      <c r="A12" s="122" t="s">
        <v>90</v>
      </c>
      <c r="B12" s="197">
        <v>1434</v>
      </c>
      <c r="C12" s="60">
        <f t="shared" si="1"/>
        <v>11.249705813132502</v>
      </c>
      <c r="D12" s="197">
        <v>765</v>
      </c>
      <c r="E12" s="60">
        <f t="shared" si="2"/>
        <v>5.868364528996625</v>
      </c>
      <c r="F12" s="70">
        <f t="shared" si="0"/>
        <v>669</v>
      </c>
      <c r="G12" s="132">
        <f t="shared" si="3"/>
        <v>87.45098039215686</v>
      </c>
    </row>
    <row r="13" spans="1:5" ht="14.25" hidden="1">
      <c r="A13" s="7"/>
      <c r="B13" s="88">
        <f>SUM(B5:B12)</f>
        <v>12747</v>
      </c>
      <c r="C13" s="14">
        <f>SUM(C5:C12)</f>
        <v>100.00000000000001</v>
      </c>
      <c r="D13" s="88">
        <f>SUM(D5:D12)</f>
        <v>13036</v>
      </c>
      <c r="E13" s="286">
        <f>SUM(E5:E12)</f>
        <v>100</v>
      </c>
    </row>
    <row r="14" spans="1:7" ht="14.25">
      <c r="A14" s="29"/>
      <c r="B14" s="189"/>
      <c r="C14" s="189"/>
      <c r="D14" s="189"/>
      <c r="E14" s="189"/>
      <c r="F14" s="189"/>
      <c r="G14" s="189"/>
    </row>
    <row r="15" spans="1:5" ht="14.25">
      <c r="A15" s="29"/>
      <c r="B15" s="89"/>
      <c r="C15" s="14"/>
      <c r="D15" s="89"/>
      <c r="E15" s="14"/>
    </row>
    <row r="17" ht="14.25">
      <c r="G17" s="31"/>
    </row>
  </sheetData>
  <sheetProtection/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1">
      <selection activeCell="E5" sqref="E5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7.75" customHeight="1">
      <c r="A1" s="2" t="s">
        <v>70</v>
      </c>
      <c r="C1" s="96"/>
      <c r="E1" s="96"/>
      <c r="H1" s="64"/>
    </row>
    <row r="2" spans="1:8" ht="27.75" customHeight="1">
      <c r="A2" s="345" t="s">
        <v>36</v>
      </c>
      <c r="B2" s="345"/>
      <c r="C2" s="351" t="s">
        <v>176</v>
      </c>
      <c r="D2" s="352"/>
      <c r="E2" s="351" t="s">
        <v>175</v>
      </c>
      <c r="F2" s="352"/>
      <c r="G2" s="344" t="s">
        <v>13</v>
      </c>
      <c r="H2" s="346"/>
    </row>
    <row r="3" spans="1:8" ht="27.75" customHeight="1">
      <c r="A3" s="349"/>
      <c r="B3" s="349"/>
      <c r="C3" s="152" t="s">
        <v>40</v>
      </c>
      <c r="D3" s="145" t="s">
        <v>5</v>
      </c>
      <c r="E3" s="152" t="s">
        <v>40</v>
      </c>
      <c r="F3" s="145" t="s">
        <v>5</v>
      </c>
      <c r="G3" s="265" t="s">
        <v>17</v>
      </c>
      <c r="H3" s="153" t="s">
        <v>35</v>
      </c>
    </row>
    <row r="4" spans="1:8" s="24" customFormat="1" ht="27.75" customHeight="1">
      <c r="A4" s="347" t="s">
        <v>18</v>
      </c>
      <c r="B4" s="347"/>
      <c r="C4" s="119">
        <f>SUM(C5:C28)</f>
        <v>12747</v>
      </c>
      <c r="D4" s="207">
        <f>SUM(D5:D28)</f>
        <v>100.00000000000001</v>
      </c>
      <c r="E4" s="119">
        <f>SUM(E5:E28)</f>
        <v>13036</v>
      </c>
      <c r="F4" s="207">
        <f>SUM(F5:F28)</f>
        <v>100</v>
      </c>
      <c r="G4" s="73">
        <f>C4-E4</f>
        <v>-289</v>
      </c>
      <c r="H4" s="129">
        <f>G4/E4*100</f>
        <v>-2.2169377109542805</v>
      </c>
    </row>
    <row r="5" spans="1:8" ht="27.75" customHeight="1">
      <c r="A5" s="29">
        <v>9</v>
      </c>
      <c r="B5" s="150" t="s">
        <v>112</v>
      </c>
      <c r="C5" s="22">
        <v>614</v>
      </c>
      <c r="D5" s="59">
        <f aca="true" t="shared" si="0" ref="D5:D15">C5/$C$4*100</f>
        <v>4.816819643837766</v>
      </c>
      <c r="E5" s="22">
        <v>501</v>
      </c>
      <c r="F5" s="59">
        <f aca="true" t="shared" si="1" ref="F5:F15">E5/$E$4*100</f>
        <v>3.8432034366370047</v>
      </c>
      <c r="G5" s="66">
        <f aca="true" t="shared" si="2" ref="G5:G28">C5-E5</f>
        <v>113</v>
      </c>
      <c r="H5" s="128">
        <f aca="true" t="shared" si="3" ref="H5:H28">G5/E5*100</f>
        <v>22.55489021956088</v>
      </c>
    </row>
    <row r="6" spans="1:10" ht="27.75" customHeight="1">
      <c r="A6" s="29">
        <v>10</v>
      </c>
      <c r="B6" s="151" t="s">
        <v>113</v>
      </c>
      <c r="C6" s="22">
        <v>9</v>
      </c>
      <c r="D6" s="59">
        <f t="shared" si="0"/>
        <v>0.07060484819957638</v>
      </c>
      <c r="E6" s="22">
        <v>38</v>
      </c>
      <c r="F6" s="59">
        <f t="shared" si="1"/>
        <v>0.2915004602638846</v>
      </c>
      <c r="G6" s="66">
        <f t="shared" si="2"/>
        <v>-29</v>
      </c>
      <c r="H6" s="128">
        <f t="shared" si="3"/>
        <v>-76.31578947368422</v>
      </c>
      <c r="I6" s="16"/>
      <c r="J6" s="16"/>
    </row>
    <row r="7" spans="1:10" ht="27.75" customHeight="1">
      <c r="A7" s="29">
        <v>11</v>
      </c>
      <c r="B7" s="150" t="s">
        <v>114</v>
      </c>
      <c r="C7" s="67">
        <v>130</v>
      </c>
      <c r="D7" s="59">
        <f t="shared" si="0"/>
        <v>1.0198478073272141</v>
      </c>
      <c r="E7" s="67">
        <v>244</v>
      </c>
      <c r="F7" s="59">
        <f t="shared" si="1"/>
        <v>1.8717397974838907</v>
      </c>
      <c r="G7" s="66">
        <f t="shared" si="2"/>
        <v>-114</v>
      </c>
      <c r="H7" s="128">
        <f t="shared" si="3"/>
        <v>-46.72131147540984</v>
      </c>
      <c r="I7" s="16"/>
      <c r="J7" s="16"/>
    </row>
    <row r="8" spans="1:10" ht="27.75" customHeight="1">
      <c r="A8" s="29">
        <v>12</v>
      </c>
      <c r="B8" s="150" t="s">
        <v>115</v>
      </c>
      <c r="C8" s="22">
        <v>799</v>
      </c>
      <c r="D8" s="59">
        <f t="shared" si="0"/>
        <v>6.268141523495724</v>
      </c>
      <c r="E8" s="22">
        <v>810</v>
      </c>
      <c r="F8" s="59">
        <f t="shared" si="1"/>
        <v>6.213562442467015</v>
      </c>
      <c r="G8" s="66">
        <f t="shared" si="2"/>
        <v>-11</v>
      </c>
      <c r="H8" s="128">
        <f t="shared" si="3"/>
        <v>-1.3580246913580247</v>
      </c>
      <c r="I8" s="16"/>
      <c r="J8" s="16"/>
    </row>
    <row r="9" spans="1:10" ht="27.75" customHeight="1">
      <c r="A9" s="29">
        <v>13</v>
      </c>
      <c r="B9" s="150" t="s">
        <v>116</v>
      </c>
      <c r="C9" s="22">
        <v>732</v>
      </c>
      <c r="D9" s="59">
        <f t="shared" si="0"/>
        <v>5.742527653565545</v>
      </c>
      <c r="E9" s="22">
        <v>668</v>
      </c>
      <c r="F9" s="59">
        <f t="shared" si="1"/>
        <v>5.1242712488493405</v>
      </c>
      <c r="G9" s="66">
        <f t="shared" si="2"/>
        <v>64</v>
      </c>
      <c r="H9" s="128">
        <f t="shared" si="3"/>
        <v>9.580838323353294</v>
      </c>
      <c r="I9" s="16"/>
      <c r="J9" s="16"/>
    </row>
    <row r="10" spans="1:10" ht="27.75" customHeight="1">
      <c r="A10" s="29">
        <v>14</v>
      </c>
      <c r="B10" s="150" t="s">
        <v>117</v>
      </c>
      <c r="C10" s="22">
        <v>88</v>
      </c>
      <c r="D10" s="59">
        <f t="shared" si="0"/>
        <v>0.6903585157291912</v>
      </c>
      <c r="E10" s="22">
        <v>91</v>
      </c>
      <c r="F10" s="59">
        <f t="shared" si="1"/>
        <v>0.6980668916845658</v>
      </c>
      <c r="G10" s="66">
        <f t="shared" si="2"/>
        <v>-3</v>
      </c>
      <c r="H10" s="128">
        <f t="shared" si="3"/>
        <v>-3.296703296703297</v>
      </c>
      <c r="I10" s="16"/>
      <c r="J10" s="16"/>
    </row>
    <row r="11" spans="1:10" ht="27.75" customHeight="1">
      <c r="A11" s="29">
        <v>15</v>
      </c>
      <c r="B11" s="150" t="s">
        <v>118</v>
      </c>
      <c r="C11" s="22">
        <v>211</v>
      </c>
      <c r="D11" s="59">
        <f t="shared" si="0"/>
        <v>1.6552914411234017</v>
      </c>
      <c r="E11" s="22">
        <v>177</v>
      </c>
      <c r="F11" s="59">
        <f t="shared" si="1"/>
        <v>1.3577784596501994</v>
      </c>
      <c r="G11" s="66">
        <f t="shared" si="2"/>
        <v>34</v>
      </c>
      <c r="H11" s="128">
        <f t="shared" si="3"/>
        <v>19.2090395480226</v>
      </c>
      <c r="I11" s="16"/>
      <c r="J11" s="16"/>
    </row>
    <row r="12" spans="1:10" ht="27.75" customHeight="1">
      <c r="A12" s="29">
        <v>16</v>
      </c>
      <c r="B12" s="150" t="s">
        <v>119</v>
      </c>
      <c r="C12" s="22">
        <v>192</v>
      </c>
      <c r="D12" s="59">
        <f t="shared" si="0"/>
        <v>1.5062367615909626</v>
      </c>
      <c r="E12" s="22">
        <v>1361</v>
      </c>
      <c r="F12" s="59">
        <f t="shared" si="1"/>
        <v>10.440319116293342</v>
      </c>
      <c r="G12" s="66">
        <f t="shared" si="2"/>
        <v>-1169</v>
      </c>
      <c r="H12" s="128">
        <f t="shared" si="3"/>
        <v>-85.89272593681116</v>
      </c>
      <c r="I12" s="16"/>
      <c r="J12" s="16"/>
    </row>
    <row r="13" spans="1:10" ht="27.75" customHeight="1">
      <c r="A13" s="29">
        <v>17</v>
      </c>
      <c r="B13" s="150" t="s">
        <v>120</v>
      </c>
      <c r="C13" s="22">
        <v>9</v>
      </c>
      <c r="D13" s="59">
        <f t="shared" si="0"/>
        <v>0.07060484819957638</v>
      </c>
      <c r="E13" s="22">
        <v>8</v>
      </c>
      <c r="F13" s="59">
        <f t="shared" si="1"/>
        <v>0.0613685179502915</v>
      </c>
      <c r="G13" s="66">
        <f t="shared" si="2"/>
        <v>1</v>
      </c>
      <c r="H13" s="128">
        <f t="shared" si="3"/>
        <v>12.5</v>
      </c>
      <c r="I13" s="16"/>
      <c r="J13" s="16"/>
    </row>
    <row r="14" spans="1:10" ht="27.75" customHeight="1">
      <c r="A14" s="29">
        <v>18</v>
      </c>
      <c r="B14" s="150" t="s">
        <v>121</v>
      </c>
      <c r="C14" s="22">
        <v>1846</v>
      </c>
      <c r="D14" s="59">
        <f t="shared" si="0"/>
        <v>14.481838864046443</v>
      </c>
      <c r="E14" s="22">
        <v>1658</v>
      </c>
      <c r="F14" s="59">
        <f t="shared" si="1"/>
        <v>12.718625345197914</v>
      </c>
      <c r="G14" s="66">
        <f t="shared" si="2"/>
        <v>188</v>
      </c>
      <c r="H14" s="128">
        <f t="shared" si="3"/>
        <v>11.338962605548854</v>
      </c>
      <c r="I14" s="16"/>
      <c r="J14" s="16"/>
    </row>
    <row r="15" spans="1:10" ht="27.75" customHeight="1">
      <c r="A15" s="29">
        <v>19</v>
      </c>
      <c r="B15" s="150" t="s">
        <v>122</v>
      </c>
      <c r="C15" s="22">
        <v>243</v>
      </c>
      <c r="D15" s="59">
        <f t="shared" si="0"/>
        <v>1.9063309013885619</v>
      </c>
      <c r="E15" s="22">
        <v>234</v>
      </c>
      <c r="F15" s="59">
        <f t="shared" si="1"/>
        <v>1.7950291500460263</v>
      </c>
      <c r="G15" s="66">
        <f t="shared" si="2"/>
        <v>9</v>
      </c>
      <c r="H15" s="128">
        <f t="shared" si="3"/>
        <v>3.8461538461538463</v>
      </c>
      <c r="I15" s="16"/>
      <c r="J15" s="16"/>
    </row>
    <row r="16" spans="1:10" ht="27.75" customHeight="1">
      <c r="A16" s="29">
        <v>20</v>
      </c>
      <c r="B16" s="150" t="s">
        <v>123</v>
      </c>
      <c r="C16" s="246" t="s">
        <v>64</v>
      </c>
      <c r="D16" s="247" t="s">
        <v>64</v>
      </c>
      <c r="E16" s="246" t="s">
        <v>64</v>
      </c>
      <c r="F16" s="247" t="s">
        <v>64</v>
      </c>
      <c r="G16" s="246" t="s">
        <v>64</v>
      </c>
      <c r="H16" s="266" t="s">
        <v>64</v>
      </c>
      <c r="I16" s="16"/>
      <c r="J16" s="16"/>
    </row>
    <row r="17" spans="1:10" ht="27.75" customHeight="1">
      <c r="A17" s="29">
        <v>21</v>
      </c>
      <c r="B17" s="150" t="s">
        <v>124</v>
      </c>
      <c r="C17" s="67">
        <v>375</v>
      </c>
      <c r="D17" s="59">
        <f aca="true" t="shared" si="4" ref="D17:D28">C17/$C$4*100</f>
        <v>2.9418686749823486</v>
      </c>
      <c r="E17" s="67">
        <v>442</v>
      </c>
      <c r="F17" s="59">
        <f aca="true" t="shared" si="5" ref="F17:F28">E17/$E$4*100</f>
        <v>3.390610616753605</v>
      </c>
      <c r="G17" s="66">
        <f t="shared" si="2"/>
        <v>-67</v>
      </c>
      <c r="H17" s="128">
        <f t="shared" si="3"/>
        <v>-15.158371040723981</v>
      </c>
      <c r="I17" s="16"/>
      <c r="J17" s="16"/>
    </row>
    <row r="18" spans="1:10" ht="27.75" customHeight="1">
      <c r="A18" s="29">
        <v>22</v>
      </c>
      <c r="B18" s="150" t="s">
        <v>125</v>
      </c>
      <c r="C18" s="22">
        <v>59</v>
      </c>
      <c r="D18" s="59">
        <f t="shared" si="4"/>
        <v>0.46285400486388956</v>
      </c>
      <c r="E18" s="22">
        <v>61</v>
      </c>
      <c r="F18" s="59">
        <f t="shared" si="5"/>
        <v>0.4679349493709727</v>
      </c>
      <c r="G18" s="66">
        <f t="shared" si="2"/>
        <v>-2</v>
      </c>
      <c r="H18" s="128">
        <f t="shared" si="3"/>
        <v>-3.278688524590164</v>
      </c>
      <c r="I18" s="16"/>
      <c r="J18" s="16"/>
    </row>
    <row r="19" spans="1:10" ht="27.75" customHeight="1">
      <c r="A19" s="29">
        <v>23</v>
      </c>
      <c r="B19" s="150" t="s">
        <v>126</v>
      </c>
      <c r="C19" s="22">
        <v>744</v>
      </c>
      <c r="D19" s="59">
        <f t="shared" si="4"/>
        <v>5.83666745116498</v>
      </c>
      <c r="E19" s="22">
        <v>859</v>
      </c>
      <c r="F19" s="59">
        <f t="shared" si="5"/>
        <v>6.58944461491255</v>
      </c>
      <c r="G19" s="66">
        <f t="shared" si="2"/>
        <v>-115</v>
      </c>
      <c r="H19" s="128">
        <f t="shared" si="3"/>
        <v>-13.38766006984866</v>
      </c>
      <c r="I19" s="16"/>
      <c r="J19" s="16"/>
    </row>
    <row r="20" spans="1:10" ht="27.75" customHeight="1">
      <c r="A20" s="29">
        <v>24</v>
      </c>
      <c r="B20" s="150" t="s">
        <v>127</v>
      </c>
      <c r="C20" s="22">
        <v>1228</v>
      </c>
      <c r="D20" s="59">
        <f t="shared" si="4"/>
        <v>9.633639287675532</v>
      </c>
      <c r="E20" s="22">
        <v>990</v>
      </c>
      <c r="F20" s="59">
        <f t="shared" si="5"/>
        <v>7.594354096348573</v>
      </c>
      <c r="G20" s="66">
        <f t="shared" si="2"/>
        <v>238</v>
      </c>
      <c r="H20" s="128">
        <f t="shared" si="3"/>
        <v>24.04040404040404</v>
      </c>
      <c r="I20" s="16"/>
      <c r="J20" s="16"/>
    </row>
    <row r="21" spans="1:10" ht="27.75" customHeight="1">
      <c r="A21" s="29">
        <v>25</v>
      </c>
      <c r="B21" s="150" t="s">
        <v>128</v>
      </c>
      <c r="C21" s="22">
        <v>288</v>
      </c>
      <c r="D21" s="59">
        <f t="shared" si="4"/>
        <v>2.259355142386444</v>
      </c>
      <c r="E21" s="22">
        <v>162</v>
      </c>
      <c r="F21" s="59">
        <f t="shared" si="5"/>
        <v>1.2427124884934029</v>
      </c>
      <c r="G21" s="66">
        <f t="shared" si="2"/>
        <v>126</v>
      </c>
      <c r="H21" s="128">
        <f t="shared" si="3"/>
        <v>77.77777777777779</v>
      </c>
      <c r="I21" s="16"/>
      <c r="J21" s="16"/>
    </row>
    <row r="22" spans="1:10" ht="27.75" customHeight="1">
      <c r="A22" s="29">
        <v>26</v>
      </c>
      <c r="B22" s="150" t="s">
        <v>129</v>
      </c>
      <c r="C22" s="22">
        <v>348</v>
      </c>
      <c r="D22" s="59">
        <f t="shared" si="4"/>
        <v>2.73005413038362</v>
      </c>
      <c r="E22" s="22">
        <v>458</v>
      </c>
      <c r="F22" s="59">
        <f t="shared" si="5"/>
        <v>3.5133476526541885</v>
      </c>
      <c r="G22" s="66">
        <f t="shared" si="2"/>
        <v>-110</v>
      </c>
      <c r="H22" s="128">
        <f t="shared" si="3"/>
        <v>-24.017467248908297</v>
      </c>
      <c r="I22" s="16"/>
      <c r="J22" s="16"/>
    </row>
    <row r="23" spans="1:10" ht="27.75" customHeight="1">
      <c r="A23" s="29">
        <v>27</v>
      </c>
      <c r="B23" s="150" t="s">
        <v>130</v>
      </c>
      <c r="C23" s="22">
        <v>1090</v>
      </c>
      <c r="D23" s="59">
        <f t="shared" si="4"/>
        <v>8.551031615282028</v>
      </c>
      <c r="E23" s="22">
        <v>1061</v>
      </c>
      <c r="F23" s="59">
        <f t="shared" si="5"/>
        <v>8.13899969315741</v>
      </c>
      <c r="G23" s="66">
        <f t="shared" si="2"/>
        <v>29</v>
      </c>
      <c r="H23" s="128">
        <f t="shared" si="3"/>
        <v>2.7332704995287465</v>
      </c>
      <c r="I23" s="16"/>
      <c r="J23" s="16"/>
    </row>
    <row r="24" spans="1:10" ht="27.75" customHeight="1">
      <c r="A24" s="29">
        <v>28</v>
      </c>
      <c r="B24" s="150" t="s">
        <v>131</v>
      </c>
      <c r="C24" s="22">
        <v>917</v>
      </c>
      <c r="D24" s="59">
        <f t="shared" si="4"/>
        <v>7.193849533223504</v>
      </c>
      <c r="E24" s="22">
        <v>761</v>
      </c>
      <c r="F24" s="59">
        <f t="shared" si="5"/>
        <v>5.837680270021479</v>
      </c>
      <c r="G24" s="66">
        <f t="shared" si="2"/>
        <v>156</v>
      </c>
      <c r="H24" s="128">
        <f t="shared" si="3"/>
        <v>20.49934296977661</v>
      </c>
      <c r="I24" s="16"/>
      <c r="J24" s="16"/>
    </row>
    <row r="25" spans="1:10" ht="27.75" customHeight="1">
      <c r="A25" s="29">
        <v>29</v>
      </c>
      <c r="B25" s="150" t="s">
        <v>132</v>
      </c>
      <c r="C25" s="22">
        <v>709</v>
      </c>
      <c r="D25" s="59">
        <f t="shared" si="4"/>
        <v>5.562093041499961</v>
      </c>
      <c r="E25" s="22">
        <v>737</v>
      </c>
      <c r="F25" s="59">
        <f t="shared" si="5"/>
        <v>5.6535747161706045</v>
      </c>
      <c r="G25" s="66">
        <f t="shared" si="2"/>
        <v>-28</v>
      </c>
      <c r="H25" s="128">
        <f t="shared" si="3"/>
        <v>-3.7991858887381276</v>
      </c>
      <c r="I25" s="16"/>
      <c r="J25" s="16"/>
    </row>
    <row r="26" spans="1:10" ht="27.75" customHeight="1">
      <c r="A26" s="29">
        <v>30</v>
      </c>
      <c r="B26" s="150" t="s">
        <v>133</v>
      </c>
      <c r="C26" s="22">
        <v>244</v>
      </c>
      <c r="D26" s="59">
        <f t="shared" si="4"/>
        <v>1.9141758845218484</v>
      </c>
      <c r="E26" s="22">
        <v>224</v>
      </c>
      <c r="F26" s="59">
        <f t="shared" si="5"/>
        <v>1.718318502608162</v>
      </c>
      <c r="G26" s="66">
        <f t="shared" si="2"/>
        <v>20</v>
      </c>
      <c r="H26" s="128">
        <f t="shared" si="3"/>
        <v>8.928571428571429</v>
      </c>
      <c r="I26" s="16"/>
      <c r="J26" s="16"/>
    </row>
    <row r="27" spans="1:10" ht="27.75" customHeight="1">
      <c r="A27" s="29">
        <v>31</v>
      </c>
      <c r="B27" s="150" t="s">
        <v>134</v>
      </c>
      <c r="C27" s="22">
        <v>1750</v>
      </c>
      <c r="D27" s="59">
        <f t="shared" si="4"/>
        <v>13.728720483250962</v>
      </c>
      <c r="E27" s="22">
        <v>1299</v>
      </c>
      <c r="F27" s="59">
        <f t="shared" si="5"/>
        <v>9.964713102178582</v>
      </c>
      <c r="G27" s="66">
        <f t="shared" si="2"/>
        <v>451</v>
      </c>
      <c r="H27" s="128">
        <f t="shared" si="3"/>
        <v>34.719014626635875</v>
      </c>
      <c r="I27" s="16"/>
      <c r="J27" s="16"/>
    </row>
    <row r="28" spans="1:10" ht="27.75" customHeight="1">
      <c r="A28" s="123">
        <v>32</v>
      </c>
      <c r="B28" s="141" t="s">
        <v>135</v>
      </c>
      <c r="C28" s="93">
        <v>122</v>
      </c>
      <c r="D28" s="60">
        <f t="shared" si="4"/>
        <v>0.9570879422609242</v>
      </c>
      <c r="E28" s="93">
        <v>192</v>
      </c>
      <c r="F28" s="60">
        <f t="shared" si="5"/>
        <v>1.4728444308069961</v>
      </c>
      <c r="G28" s="70">
        <f t="shared" si="2"/>
        <v>-70</v>
      </c>
      <c r="H28" s="132">
        <f t="shared" si="3"/>
        <v>-36.45833333333333</v>
      </c>
      <c r="I28" s="16"/>
      <c r="J28" s="16"/>
    </row>
    <row r="29" spans="3:8" s="16" customFormat="1" ht="12.75">
      <c r="C29" s="95"/>
      <c r="D29" s="15"/>
      <c r="E29" s="15"/>
      <c r="F29" s="15"/>
      <c r="G29" s="15"/>
      <c r="H29" s="15"/>
    </row>
    <row r="30" spans="3:7" s="16" customFormat="1" ht="14.25">
      <c r="C30" s="95"/>
      <c r="E30" s="79"/>
      <c r="F30" s="13"/>
      <c r="G30" s="94"/>
    </row>
    <row r="31" spans="3:7" s="16" customFormat="1" ht="14.25">
      <c r="C31" s="95"/>
      <c r="E31" s="79"/>
      <c r="F31" s="13"/>
      <c r="G31" s="94"/>
    </row>
    <row r="32" spans="3:7" s="16" customFormat="1" ht="14.25">
      <c r="C32" s="95"/>
      <c r="E32" s="79"/>
      <c r="F32" s="13"/>
      <c r="G32" s="94"/>
    </row>
    <row r="33" spans="3:7" s="16" customFormat="1" ht="14.25">
      <c r="C33" s="95"/>
      <c r="E33" s="79"/>
      <c r="F33" s="13"/>
      <c r="G33" s="94"/>
    </row>
    <row r="34" spans="3:7" s="16" customFormat="1" ht="14.25">
      <c r="C34" s="95"/>
      <c r="E34" s="79"/>
      <c r="F34" s="13"/>
      <c r="G34" s="94"/>
    </row>
    <row r="35" spans="3:7" s="16" customFormat="1" ht="14.25">
      <c r="C35" s="95"/>
      <c r="E35" s="79"/>
      <c r="F35" s="13"/>
      <c r="G35" s="94"/>
    </row>
    <row r="36" spans="3:7" s="16" customFormat="1" ht="14.25">
      <c r="C36" s="95"/>
      <c r="E36" s="79"/>
      <c r="F36" s="13"/>
      <c r="G36" s="94"/>
    </row>
    <row r="37" spans="3:7" s="16" customFormat="1" ht="14.25">
      <c r="C37" s="95"/>
      <c r="E37" s="79"/>
      <c r="F37" s="13"/>
      <c r="G37" s="94"/>
    </row>
    <row r="38" spans="5:10" ht="14.25">
      <c r="E38" s="79"/>
      <c r="F38" s="74"/>
      <c r="G38" s="94"/>
      <c r="H38" s="16"/>
      <c r="I38" s="16"/>
      <c r="J38" s="16"/>
    </row>
  </sheetData>
  <sheetProtection/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>
    <oddFooter>&amp;C－１１－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3" sqref="D3"/>
    </sheetView>
  </sheetViews>
  <sheetFormatPr defaultColWidth="9.00390625" defaultRowHeight="13.5"/>
  <cols>
    <col min="1" max="1" width="11.25390625" style="4" customWidth="1"/>
    <col min="2" max="7" width="12.625" style="4" customWidth="1"/>
    <col min="8" max="16384" width="9.00390625" style="4" customWidth="1"/>
  </cols>
  <sheetData>
    <row r="1" ht="27" customHeight="1">
      <c r="A1" s="208" t="s">
        <v>76</v>
      </c>
    </row>
    <row r="2" ht="27" customHeight="1">
      <c r="A2" s="8"/>
    </row>
    <row r="3" s="99" customFormat="1" ht="27" customHeight="1">
      <c r="A3" s="124" t="s">
        <v>71</v>
      </c>
    </row>
    <row r="4" spans="1:7" ht="18.75" customHeight="1">
      <c r="A4" s="122"/>
      <c r="B4" s="341" t="s">
        <v>167</v>
      </c>
      <c r="C4" s="341"/>
      <c r="D4" s="341"/>
      <c r="E4" s="341"/>
      <c r="F4" s="341"/>
      <c r="G4" s="341"/>
    </row>
    <row r="5" spans="1:7" ht="28.5" customHeight="1">
      <c r="A5" s="158" t="s">
        <v>79</v>
      </c>
      <c r="B5" s="148" t="s">
        <v>91</v>
      </c>
      <c r="C5" s="148" t="s">
        <v>139</v>
      </c>
      <c r="D5" s="148" t="s">
        <v>142</v>
      </c>
      <c r="E5" s="148" t="s">
        <v>150</v>
      </c>
      <c r="F5" s="148" t="s">
        <v>168</v>
      </c>
      <c r="G5" s="148" t="s">
        <v>177</v>
      </c>
    </row>
    <row r="6" spans="1:7" ht="28.5" customHeight="1">
      <c r="A6" s="133" t="s">
        <v>41</v>
      </c>
      <c r="B6" s="216">
        <v>44646705</v>
      </c>
      <c r="C6" s="216">
        <v>41260515</v>
      </c>
      <c r="D6" s="216">
        <v>35134247</v>
      </c>
      <c r="E6" s="216">
        <v>38113698</v>
      </c>
      <c r="F6" s="216">
        <v>33033597</v>
      </c>
      <c r="G6" s="216">
        <v>33036791</v>
      </c>
    </row>
    <row r="7" spans="1:7" ht="28.5" customHeight="1">
      <c r="A7" s="134" t="s">
        <v>38</v>
      </c>
      <c r="B7" s="62">
        <v>113.4</v>
      </c>
      <c r="C7" s="62">
        <f>C6/B6*100</f>
        <v>92.41558811562913</v>
      </c>
      <c r="D7" s="62">
        <f>D6/C6*100</f>
        <v>85.1522260446822</v>
      </c>
      <c r="E7" s="62">
        <f>E6/D6*100</f>
        <v>108.4801902827176</v>
      </c>
      <c r="F7" s="62">
        <f>F6/E6*100</f>
        <v>86.671193648016</v>
      </c>
      <c r="G7" s="62">
        <f>G6/F6*100</f>
        <v>100.00966894401479</v>
      </c>
    </row>
    <row r="8" spans="1:7" ht="28.5" customHeight="1">
      <c r="A8" s="134" t="s">
        <v>30</v>
      </c>
      <c r="B8" s="62">
        <v>100</v>
      </c>
      <c r="C8" s="62">
        <f>C6/B6%</f>
        <v>92.41558811562913</v>
      </c>
      <c r="D8" s="62">
        <f>D6/B6%</f>
        <v>78.69393049274296</v>
      </c>
      <c r="E8" s="62">
        <f>E6/B6%</f>
        <v>85.36732553947711</v>
      </c>
      <c r="F8" s="62">
        <f>F6/B6%</f>
        <v>73.98888003045242</v>
      </c>
      <c r="G8" s="62">
        <f>G6/B6%</f>
        <v>73.99603397383973</v>
      </c>
    </row>
    <row r="9" spans="1:7" ht="28.5" customHeight="1">
      <c r="A9" s="135" t="s">
        <v>42</v>
      </c>
      <c r="B9" s="85">
        <f aca="true" t="shared" si="0" ref="B9:G9">B6/B13</f>
        <v>87887.21456692913</v>
      </c>
      <c r="C9" s="85">
        <f t="shared" si="0"/>
        <v>83354.57575757576</v>
      </c>
      <c r="D9" s="85">
        <f t="shared" si="0"/>
        <v>78076.10444444444</v>
      </c>
      <c r="E9" s="85">
        <f t="shared" si="0"/>
        <v>88022.39722863742</v>
      </c>
      <c r="F9" s="85">
        <f t="shared" si="0"/>
        <v>71656.39262472885</v>
      </c>
      <c r="G9" s="85">
        <f t="shared" si="0"/>
        <v>80972.52696078431</v>
      </c>
    </row>
    <row r="10" spans="1:7" ht="28.5" customHeight="1">
      <c r="A10" s="136" t="s">
        <v>43</v>
      </c>
      <c r="B10" s="100">
        <f aca="true" t="shared" si="1" ref="B10:G10">B6/B15</f>
        <v>3003.074258424699</v>
      </c>
      <c r="C10" s="217">
        <f t="shared" si="1"/>
        <v>2834.4105928419317</v>
      </c>
      <c r="D10" s="217">
        <f t="shared" si="1"/>
        <v>2577.3361942488264</v>
      </c>
      <c r="E10" s="217">
        <f t="shared" si="1"/>
        <v>2766.472962183349</v>
      </c>
      <c r="F10" s="217">
        <f t="shared" si="1"/>
        <v>2534.0286130714944</v>
      </c>
      <c r="G10" s="217">
        <f t="shared" si="1"/>
        <v>2591.730681729034</v>
      </c>
    </row>
    <row r="11" ht="12.75">
      <c r="E11" s="16"/>
    </row>
    <row r="13" spans="1:7" s="6" customFormat="1" ht="14.25">
      <c r="A13" s="6" t="s">
        <v>19</v>
      </c>
      <c r="B13" s="6">
        <v>508</v>
      </c>
      <c r="C13" s="6">
        <v>495</v>
      </c>
      <c r="D13" s="6">
        <v>450</v>
      </c>
      <c r="E13" s="6">
        <v>433</v>
      </c>
      <c r="F13" s="6">
        <v>461</v>
      </c>
      <c r="G13" s="6">
        <v>408</v>
      </c>
    </row>
    <row r="14" s="6" customFormat="1" ht="14.25"/>
    <row r="15" spans="1:7" s="6" customFormat="1" ht="14.25">
      <c r="A15" s="6" t="s">
        <v>20</v>
      </c>
      <c r="B15" s="6">
        <v>14867</v>
      </c>
      <c r="C15" s="6">
        <v>14557</v>
      </c>
      <c r="D15" s="6">
        <v>13632</v>
      </c>
      <c r="E15" s="6">
        <v>13777</v>
      </c>
      <c r="F15" s="6">
        <v>13036</v>
      </c>
      <c r="G15" s="6">
        <v>12747</v>
      </c>
    </row>
  </sheetData>
  <sheetProtection/>
  <mergeCells count="1">
    <mergeCell ref="B4:G4"/>
  </mergeCells>
  <printOptions/>
  <pageMargins left="0.75" right="0.46" top="1" bottom="1" header="0.512" footer="0.512"/>
  <pageSetup horizontalDpi="300" verticalDpi="300" orientation="portrait" paperSize="9" scale="90" r:id="rId1"/>
  <headerFooter alignWithMargins="0">
    <oddFooter>&amp;C－１２－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38" sqref="D38:D42"/>
    </sheetView>
  </sheetViews>
  <sheetFormatPr defaultColWidth="9.00390625" defaultRowHeight="13.5"/>
  <cols>
    <col min="1" max="1" width="10.875" style="4" customWidth="1"/>
    <col min="2" max="2" width="14.00390625" style="4" customWidth="1"/>
    <col min="3" max="3" width="11.625" style="4" customWidth="1"/>
    <col min="4" max="4" width="14.00390625" style="4" customWidth="1"/>
    <col min="5" max="5" width="11.625" style="4" customWidth="1"/>
    <col min="6" max="6" width="14.25390625" style="4" customWidth="1"/>
    <col min="7" max="7" width="11.625" style="4" customWidth="1"/>
    <col min="8" max="16384" width="9.00390625" style="4" customWidth="1"/>
  </cols>
  <sheetData>
    <row r="1" spans="1:7" s="106" customFormat="1" ht="27.75" customHeight="1">
      <c r="A1" s="112" t="s">
        <v>72</v>
      </c>
      <c r="B1" s="101"/>
      <c r="C1" s="101"/>
      <c r="G1" s="107"/>
    </row>
    <row r="2" spans="1:7" ht="27.75" customHeight="1">
      <c r="A2" s="342" t="s">
        <v>44</v>
      </c>
      <c r="B2" s="344" t="s">
        <v>171</v>
      </c>
      <c r="C2" s="345"/>
      <c r="D2" s="344" t="s">
        <v>170</v>
      </c>
      <c r="E2" s="353"/>
      <c r="F2" s="345" t="s">
        <v>13</v>
      </c>
      <c r="G2" s="345"/>
    </row>
    <row r="3" spans="1:7" ht="27.75" customHeight="1">
      <c r="A3" s="343"/>
      <c r="B3" s="144" t="s">
        <v>45</v>
      </c>
      <c r="C3" s="145" t="s">
        <v>1</v>
      </c>
      <c r="D3" s="144" t="s">
        <v>45</v>
      </c>
      <c r="E3" s="145" t="s">
        <v>1</v>
      </c>
      <c r="F3" s="268" t="s">
        <v>46</v>
      </c>
      <c r="G3" s="147" t="s">
        <v>35</v>
      </c>
    </row>
    <row r="4" spans="1:7" s="24" customFormat="1" ht="27.75" customHeight="1">
      <c r="A4" s="159" t="s">
        <v>82</v>
      </c>
      <c r="B4" s="277">
        <v>33036791</v>
      </c>
      <c r="C4" s="278">
        <v>100</v>
      </c>
      <c r="D4" s="277">
        <v>33033597</v>
      </c>
      <c r="E4" s="278">
        <v>100</v>
      </c>
      <c r="F4" s="92">
        <f aca="true" t="shared" si="0" ref="F4:F11">B4-D4</f>
        <v>3194</v>
      </c>
      <c r="G4" s="127">
        <f aca="true" t="shared" si="1" ref="G4:G11">F4/D4*100</f>
        <v>0.009668944014785916</v>
      </c>
    </row>
    <row r="5" spans="1:7" ht="27.75" customHeight="1">
      <c r="A5" s="134" t="s">
        <v>83</v>
      </c>
      <c r="B5" s="186">
        <v>1333401</v>
      </c>
      <c r="C5" s="59">
        <f>B5/$B$4*100</f>
        <v>4.03610931824462</v>
      </c>
      <c r="D5" s="186">
        <v>1519589</v>
      </c>
      <c r="E5" s="59">
        <f aca="true" t="shared" si="2" ref="E5:E11">D5/$D$4*100</f>
        <v>4.600131799149817</v>
      </c>
      <c r="F5" s="279">
        <f t="shared" si="0"/>
        <v>-186188</v>
      </c>
      <c r="G5" s="280">
        <f t="shared" si="1"/>
        <v>-12.252523544195174</v>
      </c>
    </row>
    <row r="6" spans="1:7" ht="27.75" customHeight="1">
      <c r="A6" s="134" t="s">
        <v>84</v>
      </c>
      <c r="B6" s="186">
        <v>1757005</v>
      </c>
      <c r="C6" s="59">
        <f>B6/$B$4*100</f>
        <v>5.31832828436636</v>
      </c>
      <c r="D6" s="186">
        <v>2194989</v>
      </c>
      <c r="E6" s="59">
        <f t="shared" si="2"/>
        <v>6.644716892320264</v>
      </c>
      <c r="F6" s="279">
        <f t="shared" si="0"/>
        <v>-437984</v>
      </c>
      <c r="G6" s="280">
        <f t="shared" si="1"/>
        <v>-19.953812980383955</v>
      </c>
    </row>
    <row r="7" spans="1:7" ht="27.75" customHeight="1">
      <c r="A7" s="134" t="s">
        <v>85</v>
      </c>
      <c r="B7" s="281">
        <v>1480403</v>
      </c>
      <c r="C7" s="59">
        <f>B7/$B$4*100</f>
        <v>4.481073842795446</v>
      </c>
      <c r="D7" s="281">
        <v>1980873</v>
      </c>
      <c r="E7" s="59">
        <f t="shared" si="2"/>
        <v>5.996540431246407</v>
      </c>
      <c r="F7" s="279">
        <f t="shared" si="0"/>
        <v>-500470</v>
      </c>
      <c r="G7" s="280">
        <f t="shared" si="1"/>
        <v>-25.265123003847297</v>
      </c>
    </row>
    <row r="8" spans="1:7" ht="27.75" customHeight="1">
      <c r="A8" s="134" t="s">
        <v>86</v>
      </c>
      <c r="B8" s="281">
        <v>8454109</v>
      </c>
      <c r="C8" s="59">
        <f>B8/$B$4*100</f>
        <v>25.589982392660353</v>
      </c>
      <c r="D8" s="281">
        <v>7869600</v>
      </c>
      <c r="E8" s="59">
        <f t="shared" si="2"/>
        <v>23.82301872847816</v>
      </c>
      <c r="F8" s="279">
        <f t="shared" si="0"/>
        <v>584509</v>
      </c>
      <c r="G8" s="280">
        <f t="shared" si="1"/>
        <v>7.4274296025210935</v>
      </c>
    </row>
    <row r="9" spans="1:7" ht="27.75" customHeight="1">
      <c r="A9" s="316" t="s">
        <v>156</v>
      </c>
      <c r="B9" s="317">
        <v>9457681</v>
      </c>
      <c r="C9" s="318">
        <f>B9/$B$4*100</f>
        <v>28.627722952873963</v>
      </c>
      <c r="D9" s="281">
        <v>9680755</v>
      </c>
      <c r="E9" s="319">
        <f t="shared" si="2"/>
        <v>29.3057852585657</v>
      </c>
      <c r="F9" s="317">
        <f t="shared" si="0"/>
        <v>-223074</v>
      </c>
      <c r="G9" s="280">
        <f t="shared" si="1"/>
        <v>-2.304303744904194</v>
      </c>
    </row>
    <row r="10" spans="1:7" ht="27.75" customHeight="1">
      <c r="A10" s="316" t="s">
        <v>157</v>
      </c>
      <c r="B10" s="317" t="s">
        <v>136</v>
      </c>
      <c r="C10" s="321" t="s">
        <v>136</v>
      </c>
      <c r="D10" s="262" t="s">
        <v>136</v>
      </c>
      <c r="E10" s="45" t="s">
        <v>136</v>
      </c>
      <c r="F10" s="313" t="s">
        <v>136</v>
      </c>
      <c r="G10" s="242" t="s">
        <v>136</v>
      </c>
    </row>
    <row r="11" spans="1:9" ht="27.75" customHeight="1">
      <c r="A11" s="134" t="s">
        <v>87</v>
      </c>
      <c r="B11" s="281">
        <v>3294430</v>
      </c>
      <c r="C11" s="59">
        <f>B11/$B$4*100</f>
        <v>9.9720036367939</v>
      </c>
      <c r="D11" s="41">
        <v>6541137</v>
      </c>
      <c r="E11" s="319">
        <f t="shared" si="2"/>
        <v>19.801467578598846</v>
      </c>
      <c r="F11" s="317">
        <f t="shared" si="0"/>
        <v>-3246707</v>
      </c>
      <c r="G11" s="280">
        <f t="shared" si="1"/>
        <v>-49.635208680081156</v>
      </c>
      <c r="H11" s="137"/>
      <c r="I11" s="103"/>
    </row>
    <row r="12" spans="1:7" ht="27.75" customHeight="1">
      <c r="A12" s="149" t="s">
        <v>0</v>
      </c>
      <c r="B12" s="260" t="s">
        <v>136</v>
      </c>
      <c r="C12" s="261" t="s">
        <v>136</v>
      </c>
      <c r="D12" s="260" t="s">
        <v>136</v>
      </c>
      <c r="E12" s="263" t="s">
        <v>136</v>
      </c>
      <c r="F12" s="260" t="s">
        <v>136</v>
      </c>
      <c r="G12" s="263" t="s">
        <v>136</v>
      </c>
    </row>
    <row r="13" spans="1:7" ht="14.25">
      <c r="A13" s="83"/>
      <c r="B13" s="102"/>
      <c r="C13" s="202"/>
      <c r="D13" s="102"/>
      <c r="E13" s="202"/>
      <c r="F13" s="104"/>
      <c r="G13" s="30"/>
    </row>
    <row r="14" spans="2:7" ht="14.25">
      <c r="B14" s="199"/>
      <c r="C14" s="200"/>
      <c r="D14" s="199"/>
      <c r="E14" s="200"/>
      <c r="F14" s="185"/>
      <c r="G14" s="185"/>
    </row>
    <row r="15" spans="1:5" ht="12.75">
      <c r="A15" s="105"/>
      <c r="B15" s="17"/>
      <c r="C15" s="201"/>
      <c r="D15" s="17"/>
      <c r="E15" s="201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workbookViewId="0" topLeftCell="A1">
      <selection activeCell="F28" sqref="F28"/>
    </sheetView>
  </sheetViews>
  <sheetFormatPr defaultColWidth="9.00390625" defaultRowHeight="13.5"/>
  <cols>
    <col min="1" max="1" width="3.125" style="4" customWidth="1"/>
    <col min="2" max="2" width="13.375" style="4" customWidth="1"/>
    <col min="3" max="3" width="13.625" style="4" customWidth="1"/>
    <col min="4" max="4" width="10.125" style="4" customWidth="1"/>
    <col min="5" max="5" width="13.625" style="4" customWidth="1"/>
    <col min="6" max="6" width="10.125" style="4" customWidth="1"/>
    <col min="7" max="7" width="15.375" style="4" customWidth="1"/>
    <col min="8" max="8" width="10.125" style="4" customWidth="1"/>
    <col min="9" max="16384" width="9.00390625" style="4" customWidth="1"/>
  </cols>
  <sheetData>
    <row r="1" spans="1:8" s="1" customFormat="1" ht="27.75" customHeight="1">
      <c r="A1" s="2" t="s">
        <v>47</v>
      </c>
      <c r="B1" s="2"/>
      <c r="C1" s="2"/>
      <c r="D1" s="2"/>
      <c r="E1" s="2"/>
      <c r="F1" s="2"/>
      <c r="G1" s="2"/>
      <c r="H1" s="64"/>
    </row>
    <row r="2" spans="1:8" ht="27.75" customHeight="1">
      <c r="A2" s="345" t="s">
        <v>48</v>
      </c>
      <c r="B2" s="345"/>
      <c r="C2" s="344" t="s">
        <v>176</v>
      </c>
      <c r="D2" s="345"/>
      <c r="E2" s="344" t="s">
        <v>163</v>
      </c>
      <c r="F2" s="345"/>
      <c r="G2" s="344" t="s">
        <v>49</v>
      </c>
      <c r="H2" s="346"/>
    </row>
    <row r="3" spans="1:8" ht="27.75" customHeight="1">
      <c r="A3" s="349"/>
      <c r="B3" s="349"/>
      <c r="C3" s="144" t="s">
        <v>45</v>
      </c>
      <c r="D3" s="154" t="s">
        <v>81</v>
      </c>
      <c r="E3" s="144" t="s">
        <v>45</v>
      </c>
      <c r="F3" s="154" t="s">
        <v>81</v>
      </c>
      <c r="G3" s="268" t="s">
        <v>46</v>
      </c>
      <c r="H3" s="155" t="s">
        <v>35</v>
      </c>
    </row>
    <row r="4" spans="1:8" s="24" customFormat="1" ht="27.75" customHeight="1">
      <c r="A4" s="348" t="s">
        <v>18</v>
      </c>
      <c r="B4" s="348"/>
      <c r="C4" s="92">
        <v>33036791</v>
      </c>
      <c r="D4" s="23">
        <v>100</v>
      </c>
      <c r="E4" s="92">
        <v>33033597</v>
      </c>
      <c r="F4" s="23">
        <v>100</v>
      </c>
      <c r="G4" s="92">
        <f>C4-E4</f>
        <v>3194</v>
      </c>
      <c r="H4" s="129">
        <f>G4/E4*100</f>
        <v>0.009668944014785916</v>
      </c>
    </row>
    <row r="5" spans="1:8" ht="27.75" customHeight="1">
      <c r="A5" s="79">
        <v>9</v>
      </c>
      <c r="B5" s="156" t="s">
        <v>112</v>
      </c>
      <c r="C5" s="37">
        <v>927526</v>
      </c>
      <c r="D5" s="59">
        <f aca="true" t="shared" si="0" ref="D5:D12">C5/$C$4*100</f>
        <v>2.807554765231284</v>
      </c>
      <c r="E5" s="37">
        <v>807418</v>
      </c>
      <c r="F5" s="59">
        <f aca="true" t="shared" si="1" ref="F5:F12">E5/$E$4*100</f>
        <v>2.444232760967569</v>
      </c>
      <c r="G5" s="279">
        <f aca="true" t="shared" si="2" ref="G5:G28">C5-E5</f>
        <v>120108</v>
      </c>
      <c r="H5" s="128">
        <f aca="true" t="shared" si="3" ref="H5:H28">G5/E5*100</f>
        <v>14.87556631137775</v>
      </c>
    </row>
    <row r="6" spans="1:8" ht="27.75" customHeight="1">
      <c r="A6" s="79">
        <v>10</v>
      </c>
      <c r="B6" s="203" t="s">
        <v>113</v>
      </c>
      <c r="C6" s="42" t="s">
        <v>136</v>
      </c>
      <c r="D6" s="187" t="s">
        <v>136</v>
      </c>
      <c r="E6" s="242">
        <v>99982</v>
      </c>
      <c r="F6" s="59">
        <f t="shared" si="1"/>
        <v>0.3026676144290311</v>
      </c>
      <c r="G6" s="42" t="s">
        <v>136</v>
      </c>
      <c r="H6" s="186" t="s">
        <v>136</v>
      </c>
    </row>
    <row r="7" spans="1:8" ht="27.75" customHeight="1">
      <c r="A7" s="79">
        <v>11</v>
      </c>
      <c r="B7" s="156" t="s">
        <v>114</v>
      </c>
      <c r="C7" s="212">
        <v>53744</v>
      </c>
      <c r="D7" s="59">
        <f t="shared" si="0"/>
        <v>0.16267923842845392</v>
      </c>
      <c r="E7" s="212">
        <v>592496</v>
      </c>
      <c r="F7" s="59">
        <f t="shared" si="1"/>
        <v>1.7936163597321844</v>
      </c>
      <c r="G7" s="279">
        <f t="shared" si="2"/>
        <v>-538752</v>
      </c>
      <c r="H7" s="128">
        <f t="shared" si="3"/>
        <v>-90.92922146309849</v>
      </c>
    </row>
    <row r="8" spans="1:8" ht="27.75" customHeight="1">
      <c r="A8" s="79">
        <v>12</v>
      </c>
      <c r="B8" s="156" t="s">
        <v>115</v>
      </c>
      <c r="C8" s="43">
        <v>1997366</v>
      </c>
      <c r="D8" s="59">
        <f t="shared" si="0"/>
        <v>6.045883814805136</v>
      </c>
      <c r="E8" s="43">
        <v>1861533</v>
      </c>
      <c r="F8" s="59">
        <f t="shared" si="1"/>
        <v>5.635271871846109</v>
      </c>
      <c r="G8" s="279">
        <f t="shared" si="2"/>
        <v>135833</v>
      </c>
      <c r="H8" s="128">
        <f t="shared" si="3"/>
        <v>7.296835457657748</v>
      </c>
    </row>
    <row r="9" spans="1:8" ht="27.75" customHeight="1">
      <c r="A9" s="79">
        <v>13</v>
      </c>
      <c r="B9" s="156" t="s">
        <v>116</v>
      </c>
      <c r="C9" s="43">
        <v>987363</v>
      </c>
      <c r="D9" s="59">
        <f t="shared" si="0"/>
        <v>2.9886770782307517</v>
      </c>
      <c r="E9" s="43">
        <v>764241</v>
      </c>
      <c r="F9" s="59">
        <f t="shared" si="1"/>
        <v>2.3135264379474023</v>
      </c>
      <c r="G9" s="279">
        <f t="shared" si="2"/>
        <v>223122</v>
      </c>
      <c r="H9" s="128">
        <f t="shared" si="3"/>
        <v>29.19524076829168</v>
      </c>
    </row>
    <row r="10" spans="1:8" ht="27.75" customHeight="1">
      <c r="A10" s="79">
        <v>14</v>
      </c>
      <c r="B10" s="156" t="s">
        <v>117</v>
      </c>
      <c r="C10" s="43">
        <v>86446</v>
      </c>
      <c r="D10" s="59">
        <f t="shared" si="0"/>
        <v>0.2616658500518407</v>
      </c>
      <c r="E10" s="43">
        <v>98507</v>
      </c>
      <c r="F10" s="59">
        <f t="shared" si="1"/>
        <v>0.29820246338901574</v>
      </c>
      <c r="G10" s="279">
        <f t="shared" si="2"/>
        <v>-12061</v>
      </c>
      <c r="H10" s="128">
        <f t="shared" si="3"/>
        <v>-12.243799932999686</v>
      </c>
    </row>
    <row r="11" spans="1:8" ht="27.75" customHeight="1">
      <c r="A11" s="79">
        <v>15</v>
      </c>
      <c r="B11" s="156" t="s">
        <v>118</v>
      </c>
      <c r="C11" s="43">
        <v>275913</v>
      </c>
      <c r="D11" s="59">
        <f t="shared" si="0"/>
        <v>0.8351688879225587</v>
      </c>
      <c r="E11" s="43">
        <v>272454</v>
      </c>
      <c r="F11" s="59">
        <f t="shared" si="1"/>
        <v>0.8247784823432943</v>
      </c>
      <c r="G11" s="279">
        <f t="shared" si="2"/>
        <v>3459</v>
      </c>
      <c r="H11" s="128">
        <f t="shared" si="3"/>
        <v>1.269572111255478</v>
      </c>
    </row>
    <row r="12" spans="1:8" ht="27.75" customHeight="1">
      <c r="A12" s="79">
        <v>16</v>
      </c>
      <c r="B12" s="156" t="s">
        <v>119</v>
      </c>
      <c r="C12" s="43">
        <v>3292611</v>
      </c>
      <c r="D12" s="59">
        <f t="shared" si="0"/>
        <v>9.966497654085108</v>
      </c>
      <c r="E12" s="43">
        <v>5007594</v>
      </c>
      <c r="F12" s="59">
        <f t="shared" si="1"/>
        <v>15.159093936999957</v>
      </c>
      <c r="G12" s="279">
        <f t="shared" si="2"/>
        <v>-1714983</v>
      </c>
      <c r="H12" s="128">
        <f t="shared" si="3"/>
        <v>-34.24764467726417</v>
      </c>
    </row>
    <row r="13" spans="1:8" ht="27.75" customHeight="1">
      <c r="A13" s="79">
        <v>17</v>
      </c>
      <c r="B13" s="156" t="s">
        <v>120</v>
      </c>
      <c r="C13" s="19" t="s">
        <v>136</v>
      </c>
      <c r="D13" s="187" t="s">
        <v>136</v>
      </c>
      <c r="E13" s="19" t="s">
        <v>136</v>
      </c>
      <c r="F13" s="187" t="s">
        <v>136</v>
      </c>
      <c r="G13" s="42" t="s">
        <v>136</v>
      </c>
      <c r="H13" s="186" t="s">
        <v>136</v>
      </c>
    </row>
    <row r="14" spans="1:8" ht="27.75" customHeight="1">
      <c r="A14" s="79">
        <v>18</v>
      </c>
      <c r="B14" s="203" t="s">
        <v>121</v>
      </c>
      <c r="C14" s="242">
        <v>6424030</v>
      </c>
      <c r="D14" s="59">
        <f>C14/$C$4*100</f>
        <v>19.445078670019736</v>
      </c>
      <c r="E14" s="242">
        <v>5953137</v>
      </c>
      <c r="F14" s="59">
        <f>E14/$E$4*100</f>
        <v>18.021461604680837</v>
      </c>
      <c r="G14" s="279">
        <f t="shared" si="2"/>
        <v>470893</v>
      </c>
      <c r="H14" s="292">
        <f t="shared" si="3"/>
        <v>7.909997703731662</v>
      </c>
    </row>
    <row r="15" spans="1:8" ht="27.75" customHeight="1">
      <c r="A15" s="79">
        <v>19</v>
      </c>
      <c r="B15" s="156" t="s">
        <v>122</v>
      </c>
      <c r="C15" s="42" t="s">
        <v>136</v>
      </c>
      <c r="D15" s="186" t="s">
        <v>136</v>
      </c>
      <c r="E15" s="19" t="s">
        <v>136</v>
      </c>
      <c r="F15" s="187" t="s">
        <v>136</v>
      </c>
      <c r="G15" s="42" t="s">
        <v>136</v>
      </c>
      <c r="H15" s="186" t="s">
        <v>136</v>
      </c>
    </row>
    <row r="16" spans="1:8" ht="27.75" customHeight="1">
      <c r="A16" s="79">
        <v>20</v>
      </c>
      <c r="B16" s="156" t="s">
        <v>123</v>
      </c>
      <c r="C16" s="43" t="s">
        <v>64</v>
      </c>
      <c r="D16" s="248" t="s">
        <v>64</v>
      </c>
      <c r="E16" s="43" t="s">
        <v>64</v>
      </c>
      <c r="F16" s="248" t="s">
        <v>64</v>
      </c>
      <c r="G16" s="43" t="s">
        <v>64</v>
      </c>
      <c r="H16" s="220" t="s">
        <v>64</v>
      </c>
    </row>
    <row r="17" spans="1:8" ht="27.75" customHeight="1">
      <c r="A17" s="79">
        <v>21</v>
      </c>
      <c r="B17" s="203" t="s">
        <v>124</v>
      </c>
      <c r="C17" s="267">
        <v>957996</v>
      </c>
      <c r="D17" s="59">
        <f aca="true" t="shared" si="4" ref="D17:D28">C17/$C$4*100</f>
        <v>2.899785272728214</v>
      </c>
      <c r="E17" s="267">
        <v>1421633</v>
      </c>
      <c r="F17" s="59">
        <f aca="true" t="shared" si="5" ref="F17:F28">E17/$E$4*100</f>
        <v>4.3035973345560885</v>
      </c>
      <c r="G17" s="279">
        <f t="shared" si="2"/>
        <v>-463637</v>
      </c>
      <c r="H17" s="128">
        <f t="shared" si="3"/>
        <v>-32.61298802152173</v>
      </c>
    </row>
    <row r="18" spans="1:8" ht="27.75" customHeight="1">
      <c r="A18" s="79">
        <v>22</v>
      </c>
      <c r="B18" s="156" t="s">
        <v>125</v>
      </c>
      <c r="C18" s="213">
        <v>64933</v>
      </c>
      <c r="D18" s="59">
        <f t="shared" si="4"/>
        <v>0.19654753998352928</v>
      </c>
      <c r="E18" s="213">
        <v>73398</v>
      </c>
      <c r="F18" s="59">
        <f t="shared" si="5"/>
        <v>0.2221919701932551</v>
      </c>
      <c r="G18" s="279">
        <f t="shared" si="2"/>
        <v>-8465</v>
      </c>
      <c r="H18" s="128">
        <f t="shared" si="3"/>
        <v>-11.533011798686612</v>
      </c>
    </row>
    <row r="19" spans="1:8" ht="27.75" customHeight="1">
      <c r="A19" s="79">
        <v>23</v>
      </c>
      <c r="B19" s="156" t="s">
        <v>126</v>
      </c>
      <c r="C19" s="43">
        <v>3117494</v>
      </c>
      <c r="D19" s="59">
        <f t="shared" si="4"/>
        <v>9.436431038353573</v>
      </c>
      <c r="E19" s="43">
        <v>3737950</v>
      </c>
      <c r="F19" s="59">
        <f t="shared" si="5"/>
        <v>11.315600901712278</v>
      </c>
      <c r="G19" s="279">
        <f t="shared" si="2"/>
        <v>-620456</v>
      </c>
      <c r="H19" s="128">
        <f t="shared" si="3"/>
        <v>-16.59883090999077</v>
      </c>
    </row>
    <row r="20" spans="1:8" ht="27.75" customHeight="1">
      <c r="A20" s="79">
        <v>24</v>
      </c>
      <c r="B20" s="156" t="s">
        <v>127</v>
      </c>
      <c r="C20" s="43">
        <v>2585003</v>
      </c>
      <c r="D20" s="59">
        <f t="shared" si="4"/>
        <v>7.824618922582402</v>
      </c>
      <c r="E20" s="43">
        <v>2265320</v>
      </c>
      <c r="F20" s="59">
        <f t="shared" si="5"/>
        <v>6.857624375571331</v>
      </c>
      <c r="G20" s="279">
        <f t="shared" si="2"/>
        <v>319683</v>
      </c>
      <c r="H20" s="128">
        <f t="shared" si="3"/>
        <v>14.112045980258861</v>
      </c>
    </row>
    <row r="21" spans="1:8" ht="27.75" customHeight="1">
      <c r="A21" s="79">
        <v>25</v>
      </c>
      <c r="B21" s="156" t="s">
        <v>128</v>
      </c>
      <c r="C21" s="43">
        <v>853956</v>
      </c>
      <c r="D21" s="59">
        <f t="shared" si="4"/>
        <v>2.5848636448981983</v>
      </c>
      <c r="E21" s="43">
        <v>193074</v>
      </c>
      <c r="F21" s="59">
        <f t="shared" si="5"/>
        <v>0.5844776758643632</v>
      </c>
      <c r="G21" s="279">
        <f t="shared" si="2"/>
        <v>660882</v>
      </c>
      <c r="H21" s="128">
        <f t="shared" si="3"/>
        <v>342.2946642220082</v>
      </c>
    </row>
    <row r="22" spans="1:8" ht="27.75" customHeight="1">
      <c r="A22" s="79">
        <v>26</v>
      </c>
      <c r="B22" s="156" t="s">
        <v>129</v>
      </c>
      <c r="C22" s="43">
        <v>1168582</v>
      </c>
      <c r="D22" s="59">
        <f t="shared" si="4"/>
        <v>3.5372140108886487</v>
      </c>
      <c r="E22" s="43">
        <v>1126014</v>
      </c>
      <c r="F22" s="59">
        <f t="shared" si="5"/>
        <v>3.4086932767267215</v>
      </c>
      <c r="G22" s="279">
        <f t="shared" si="2"/>
        <v>42568</v>
      </c>
      <c r="H22" s="128">
        <f t="shared" si="3"/>
        <v>3.7804148083416367</v>
      </c>
    </row>
    <row r="23" spans="1:8" ht="27.75" customHeight="1">
      <c r="A23" s="79">
        <v>27</v>
      </c>
      <c r="B23" s="156" t="s">
        <v>130</v>
      </c>
      <c r="C23" s="43">
        <v>2336269</v>
      </c>
      <c r="D23" s="59">
        <f t="shared" si="4"/>
        <v>7.071718920884296</v>
      </c>
      <c r="E23" s="43">
        <v>2201163</v>
      </c>
      <c r="F23" s="59">
        <f t="shared" si="5"/>
        <v>6.663406955046403</v>
      </c>
      <c r="G23" s="279">
        <f t="shared" si="2"/>
        <v>135106</v>
      </c>
      <c r="H23" s="128">
        <f t="shared" si="3"/>
        <v>6.137937081442855</v>
      </c>
    </row>
    <row r="24" spans="1:8" ht="27.75" customHeight="1">
      <c r="A24" s="79">
        <v>28</v>
      </c>
      <c r="B24" s="156" t="s">
        <v>131</v>
      </c>
      <c r="C24" s="43">
        <v>1400265</v>
      </c>
      <c r="D24" s="59">
        <f t="shared" si="4"/>
        <v>4.238501856914613</v>
      </c>
      <c r="E24" s="43">
        <v>1243405</v>
      </c>
      <c r="F24" s="59">
        <f t="shared" si="5"/>
        <v>3.7640617823121105</v>
      </c>
      <c r="G24" s="279">
        <f t="shared" si="2"/>
        <v>156860</v>
      </c>
      <c r="H24" s="128">
        <f t="shared" si="3"/>
        <v>12.615358632143186</v>
      </c>
    </row>
    <row r="25" spans="1:8" ht="27.75" customHeight="1">
      <c r="A25" s="79">
        <v>29</v>
      </c>
      <c r="B25" s="156" t="s">
        <v>132</v>
      </c>
      <c r="C25" s="43">
        <v>1760103</v>
      </c>
      <c r="D25" s="59">
        <f t="shared" si="4"/>
        <v>5.327705708463029</v>
      </c>
      <c r="E25" s="43">
        <v>1837590</v>
      </c>
      <c r="F25" s="59">
        <f t="shared" si="5"/>
        <v>5.562791118387743</v>
      </c>
      <c r="G25" s="279">
        <f t="shared" si="2"/>
        <v>-77487</v>
      </c>
      <c r="H25" s="128">
        <f t="shared" si="3"/>
        <v>-4.216773056013583</v>
      </c>
    </row>
    <row r="26" spans="1:8" ht="27.75" customHeight="1">
      <c r="A26" s="79">
        <v>30</v>
      </c>
      <c r="B26" s="156" t="s">
        <v>133</v>
      </c>
      <c r="C26" s="43">
        <v>326771</v>
      </c>
      <c r="D26" s="59">
        <f t="shared" si="4"/>
        <v>0.9891124110692228</v>
      </c>
      <c r="E26" s="43">
        <v>520789</v>
      </c>
      <c r="F26" s="59">
        <f t="shared" si="5"/>
        <v>1.5765434203244655</v>
      </c>
      <c r="G26" s="279">
        <f t="shared" si="2"/>
        <v>-194018</v>
      </c>
      <c r="H26" s="128">
        <f t="shared" si="3"/>
        <v>-37.25462711385993</v>
      </c>
    </row>
    <row r="27" spans="1:8" ht="27.75" customHeight="1">
      <c r="A27" s="79">
        <v>31</v>
      </c>
      <c r="B27" s="156" t="s">
        <v>134</v>
      </c>
      <c r="C27" s="43">
        <v>3824360</v>
      </c>
      <c r="D27" s="59">
        <f t="shared" si="4"/>
        <v>11.576063789004204</v>
      </c>
      <c r="E27" s="43">
        <v>2342827</v>
      </c>
      <c r="F27" s="59">
        <f t="shared" si="5"/>
        <v>7.092255197034704</v>
      </c>
      <c r="G27" s="279">
        <f t="shared" si="2"/>
        <v>1481533</v>
      </c>
      <c r="H27" s="128">
        <f t="shared" si="3"/>
        <v>63.23697823185408</v>
      </c>
    </row>
    <row r="28" spans="1:8" ht="27.75" customHeight="1">
      <c r="A28" s="300">
        <v>32</v>
      </c>
      <c r="B28" s="301" t="s">
        <v>135</v>
      </c>
      <c r="C28" s="302">
        <v>104539</v>
      </c>
      <c r="D28" s="60">
        <f t="shared" si="4"/>
        <v>0.31643206508767757</v>
      </c>
      <c r="E28" s="302">
        <v>188266</v>
      </c>
      <c r="F28" s="303">
        <f t="shared" si="5"/>
        <v>0.5699227970844349</v>
      </c>
      <c r="G28" s="328">
        <f t="shared" si="2"/>
        <v>-83727</v>
      </c>
      <c r="H28" s="132">
        <f t="shared" si="3"/>
        <v>-44.472714138506156</v>
      </c>
    </row>
    <row r="29" spans="1:6" s="16" customFormat="1" ht="15.75" customHeight="1">
      <c r="A29" s="355"/>
      <c r="B29" s="356"/>
      <c r="C29" s="108"/>
      <c r="D29" s="15"/>
      <c r="E29" s="18"/>
      <c r="F29" s="15"/>
    </row>
    <row r="30" spans="1:6" s="16" customFormat="1" ht="15.75" customHeight="1">
      <c r="A30" s="79"/>
      <c r="B30" s="13"/>
      <c r="C30" s="109"/>
      <c r="D30" s="15"/>
      <c r="E30" s="18"/>
      <c r="F30" s="15"/>
    </row>
    <row r="31" spans="1:6" s="16" customFormat="1" ht="15.75" customHeight="1">
      <c r="A31" s="79"/>
      <c r="B31" s="13"/>
      <c r="C31" s="109"/>
      <c r="D31" s="15"/>
      <c r="E31" s="18"/>
      <c r="F31" s="15"/>
    </row>
    <row r="32" spans="1:6" s="16" customFormat="1" ht="15.75" customHeight="1">
      <c r="A32" s="79"/>
      <c r="B32" s="13"/>
      <c r="C32" s="109"/>
      <c r="D32" s="15"/>
      <c r="E32" s="18"/>
      <c r="F32" s="15"/>
    </row>
    <row r="33" spans="1:6" s="16" customFormat="1" ht="15.75" customHeight="1">
      <c r="A33" s="79"/>
      <c r="B33" s="13"/>
      <c r="C33" s="109"/>
      <c r="D33" s="15"/>
      <c r="E33" s="95"/>
      <c r="F33" s="15"/>
    </row>
    <row r="34" spans="1:6" s="16" customFormat="1" ht="15.75" customHeight="1">
      <c r="A34" s="79"/>
      <c r="B34" s="13"/>
      <c r="C34" s="109"/>
      <c r="D34" s="15"/>
      <c r="E34" s="18"/>
      <c r="F34" s="15"/>
    </row>
    <row r="35" spans="1:6" s="16" customFormat="1" ht="15.75" customHeight="1">
      <c r="A35" s="79"/>
      <c r="B35" s="13"/>
      <c r="C35" s="110"/>
      <c r="D35" s="15"/>
      <c r="E35" s="18"/>
      <c r="F35" s="15"/>
    </row>
    <row r="36" spans="1:6" s="16" customFormat="1" ht="15.75" customHeight="1">
      <c r="A36" s="79"/>
      <c r="B36" s="13"/>
      <c r="C36" s="109"/>
      <c r="D36" s="15"/>
      <c r="E36" s="18"/>
      <c r="F36" s="15"/>
    </row>
    <row r="37" spans="1:9" s="16" customFormat="1" ht="15.75" customHeight="1">
      <c r="A37" s="79"/>
      <c r="B37" s="13"/>
      <c r="C37" s="110"/>
      <c r="D37" s="15"/>
      <c r="E37" s="18"/>
      <c r="F37" s="15"/>
      <c r="H37" s="79"/>
      <c r="I37" s="13"/>
    </row>
    <row r="38" spans="1:9" s="16" customFormat="1" ht="15.75" customHeight="1">
      <c r="A38" s="354"/>
      <c r="B38" s="354"/>
      <c r="C38" s="111"/>
      <c r="D38" s="15"/>
      <c r="E38" s="18"/>
      <c r="F38" s="15"/>
      <c r="H38" s="79"/>
      <c r="I38" s="13"/>
    </row>
    <row r="39" spans="1:9" s="16" customFormat="1" ht="14.25">
      <c r="A39" s="78"/>
      <c r="B39" s="65"/>
      <c r="C39" s="18"/>
      <c r="H39" s="79"/>
      <c r="I39" s="13"/>
    </row>
    <row r="40" spans="8:9" s="16" customFormat="1" ht="14.25">
      <c r="H40" s="79"/>
      <c r="I40" s="13"/>
    </row>
    <row r="41" spans="8:9" s="16" customFormat="1" ht="14.25">
      <c r="H41" s="79"/>
      <c r="I41" s="13"/>
    </row>
    <row r="42" spans="8:9" s="16" customFormat="1" ht="14.25">
      <c r="H42" s="79"/>
      <c r="I42" s="13"/>
    </row>
    <row r="43" spans="8:9" s="16" customFormat="1" ht="14.25">
      <c r="H43" s="29"/>
      <c r="I43" s="13"/>
    </row>
    <row r="44" spans="3:9" s="16" customFormat="1" ht="14.25">
      <c r="C44" s="111"/>
      <c r="H44" s="79"/>
      <c r="I44" s="13"/>
    </row>
    <row r="45" spans="8:9" s="16" customFormat="1" ht="14.25">
      <c r="H45" s="79"/>
      <c r="I45" s="13"/>
    </row>
    <row r="46" spans="8:9" s="16" customFormat="1" ht="14.25">
      <c r="H46" s="79"/>
      <c r="I46" s="13"/>
    </row>
    <row r="47" spans="8:9" s="16" customFormat="1" ht="12.75">
      <c r="H47" s="79"/>
      <c r="I47" s="74"/>
    </row>
    <row r="48" spans="8:9" s="16" customFormat="1" ht="14.25">
      <c r="H48" s="79"/>
      <c r="I48" s="13"/>
    </row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</sheetData>
  <sheetProtection/>
  <mergeCells count="7">
    <mergeCell ref="A38:B38"/>
    <mergeCell ref="G2:H2"/>
    <mergeCell ref="A29:B29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&amp;C-１３－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和気　修</cp:lastModifiedBy>
  <cp:lastPrinted>2014-06-20T07:23:37Z</cp:lastPrinted>
  <dcterms:created xsi:type="dcterms:W3CDTF">1999-01-12T04:13:31Z</dcterms:created>
  <dcterms:modified xsi:type="dcterms:W3CDTF">2014-06-23T01:59:26Z</dcterms:modified>
  <cp:category/>
  <cp:version/>
  <cp:contentType/>
  <cp:contentStatus/>
</cp:coreProperties>
</file>