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96" windowWidth="7656" windowHeight="8976" tabRatio="837" activeTab="0"/>
  </bookViews>
  <sheets>
    <sheet name="1表" sheetId="1" r:id="rId1"/>
    <sheet name="2,3表" sheetId="2" r:id="rId2"/>
    <sheet name="4表" sheetId="3" r:id="rId3"/>
    <sheet name="5表" sheetId="4" r:id="rId4"/>
    <sheet name="6表" sheetId="5" r:id="rId5"/>
    <sheet name="７表" sheetId="6" r:id="rId6"/>
    <sheet name="8表" sheetId="7" r:id="rId7"/>
    <sheet name="9表" sheetId="8" r:id="rId8"/>
    <sheet name="10表" sheetId="9" r:id="rId9"/>
    <sheet name="11表" sheetId="10" r:id="rId10"/>
    <sheet name="12表" sheetId="11" r:id="rId11"/>
    <sheet name="13表" sheetId="12" r:id="rId12"/>
    <sheet name="14表" sheetId="13" r:id="rId13"/>
    <sheet name="15表" sheetId="14" r:id="rId14"/>
    <sheet name="16表" sheetId="15" r:id="rId15"/>
    <sheet name="17表" sheetId="16" r:id="rId16"/>
  </sheets>
  <definedNames>
    <definedName name="_xlnm.Print_Area" localSheetId="8">'10表'!$A$1:$H$28</definedName>
    <definedName name="_xlnm.Print_Area" localSheetId="9">'11表'!$A$1:$G$14</definedName>
    <definedName name="_xlnm.Print_Area" localSheetId="10">'12表'!$A$1:$G$13</definedName>
    <definedName name="_xlnm.Print_Area" localSheetId="11">'13表'!$A$1:$H$28</definedName>
    <definedName name="_xlnm.Print_Area" localSheetId="12">'14表'!$A$1:$G$10</definedName>
    <definedName name="_xlnm.Print_Area" localSheetId="13">'15表'!$A$1:$G$9</definedName>
    <definedName name="_xlnm.Print_Area" localSheetId="14">'16表'!$A$1:$H$28</definedName>
    <definedName name="_xlnm.Print_Area" localSheetId="0">'1表'!$A$1:$F$22</definedName>
    <definedName name="_xlnm.Print_Area" localSheetId="2">'4表'!$A$1:$H$28</definedName>
    <definedName name="_xlnm.Print_Area" localSheetId="3">'5表'!$A$1:$G$9</definedName>
    <definedName name="_xlnm.Print_Area" localSheetId="4">'6表'!$A$1:$G$12</definedName>
    <definedName name="_xlnm.Print_Area" localSheetId="5">'７表'!$A$1:$H$28</definedName>
    <definedName name="_xlnm.Print_Area" localSheetId="6">'8表'!$A$1:$G$12</definedName>
    <definedName name="_xlnm.Print_Area" localSheetId="7">'9表'!$A$1:$G$12</definedName>
  </definedNames>
  <calcPr fullCalcOnLoad="1"/>
</workbook>
</file>

<file path=xl/sharedStrings.xml><?xml version="1.0" encoding="utf-8"?>
<sst xmlns="http://schemas.openxmlformats.org/spreadsheetml/2006/main" count="562" uniqueCount="172">
  <si>
    <t xml:space="preserve">500以上 </t>
  </si>
  <si>
    <t>構成比(%)</t>
  </si>
  <si>
    <t>従業者数</t>
  </si>
  <si>
    <t>製造品出荷額等</t>
  </si>
  <si>
    <t>構成比(%)</t>
  </si>
  <si>
    <t>構成比(%)</t>
  </si>
  <si>
    <t>4～9</t>
  </si>
  <si>
    <t>500以上</t>
  </si>
  <si>
    <t>付加価値額</t>
  </si>
  <si>
    <t>万円</t>
  </si>
  <si>
    <t>対前年</t>
  </si>
  <si>
    <t>対前年比</t>
  </si>
  <si>
    <t>従業者1人あたり</t>
  </si>
  <si>
    <t>付加価値率</t>
  </si>
  <si>
    <t>増減(人)</t>
  </si>
  <si>
    <t>総    数</t>
  </si>
  <si>
    <t>事業所数</t>
  </si>
  <si>
    <t>従業者数</t>
  </si>
  <si>
    <t>単位</t>
  </si>
  <si>
    <t>対前年
増減数</t>
  </si>
  <si>
    <t>増減率(％)</t>
  </si>
  <si>
    <t>所</t>
  </si>
  <si>
    <t>人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</si>
  <si>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</si>
  <si>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</si>
  <si>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</si>
  <si>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</si>
  <si>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</si>
  <si>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</si>
  <si>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</si>
  <si>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</si>
  <si>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</si>
  <si>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</si>
  <si>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産業中分類</t>
  </si>
  <si>
    <t>増減 (所)</t>
  </si>
  <si>
    <t>対前年比</t>
  </si>
  <si>
    <t>１事業所あたり</t>
  </si>
  <si>
    <t>(人）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</si>
  <si>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</si>
  <si>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</si>
  <si>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</si>
  <si>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</si>
  <si>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</si>
  <si>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</si>
  <si>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</si>
  <si>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</si>
  <si>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10～19</t>
  </si>
  <si>
    <t>20～29</t>
  </si>
  <si>
    <t>30～99</t>
  </si>
  <si>
    <t>300～499</t>
  </si>
  <si>
    <t xml:space="preserve">(単位：万円、％) </t>
  </si>
  <si>
    <t>資産投資額</t>
  </si>
  <si>
    <t>対　前　年</t>
  </si>
  <si>
    <t>増減率（％）</t>
  </si>
  <si>
    <t>増 減     （万円）</t>
  </si>
  <si>
    <t>-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</si>
  <si>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</si>
  <si>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</si>
  <si>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</si>
  <si>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</si>
  <si>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</si>
  <si>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</si>
  <si>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</si>
  <si>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</si>
  <si>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</si>
  <si>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</si>
  <si>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</si>
  <si>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</si>
  <si>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区    分</t>
  </si>
  <si>
    <t xml:space="preserve">(単位：万円、％) </t>
  </si>
  <si>
    <t>区分</t>
  </si>
  <si>
    <t>従業者</t>
  </si>
  <si>
    <t>構成比(%)</t>
  </si>
  <si>
    <t>18年</t>
  </si>
  <si>
    <t>総    数</t>
  </si>
  <si>
    <t>4 ～ 9</t>
  </si>
  <si>
    <t>10～19</t>
  </si>
  <si>
    <t>20～29</t>
  </si>
  <si>
    <t>30～99</t>
  </si>
  <si>
    <t>300～499</t>
  </si>
  <si>
    <t>総    数</t>
  </si>
  <si>
    <t>500以上</t>
  </si>
  <si>
    <t>19年</t>
  </si>
  <si>
    <t>(注）従業員30人以上の事業所。</t>
  </si>
  <si>
    <t>第11表　年次別付加価値額　</t>
  </si>
  <si>
    <t>第12表　従業者規模別付加価値額</t>
  </si>
  <si>
    <t>第13表  産業中分類付加価値額</t>
  </si>
  <si>
    <t>第14表　年次別資産投資額</t>
  </si>
  <si>
    <t>第15表　従業者規模別資産投資額</t>
  </si>
  <si>
    <t>第16表　産業中分類別資産投資額</t>
  </si>
  <si>
    <t>第1表　　指　　標</t>
  </si>
  <si>
    <t>区     分</t>
  </si>
  <si>
    <t>事業所数</t>
  </si>
  <si>
    <t>年  次</t>
  </si>
  <si>
    <t>リース契約額</t>
  </si>
  <si>
    <t>金額（万円）</t>
  </si>
  <si>
    <t>リース支払額</t>
  </si>
  <si>
    <t>６　　資産投資額</t>
  </si>
  <si>
    <t>５　　付加価値額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</si>
  <si>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</si>
  <si>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</si>
  <si>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</si>
  <si>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</si>
  <si>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</si>
  <si>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</si>
  <si>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</si>
  <si>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</si>
  <si>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</si>
  <si>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ﾌﾟﾗｽﾁｯｸ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</si>
  <si>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</si>
  <si>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</si>
  <si>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</si>
  <si>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</si>
  <si>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</si>
  <si>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</si>
  <si>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</si>
  <si>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</si>
  <si>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</si>
  <si>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</si>
  <si>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</si>
  <si>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</si>
  <si>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</si>
  <si>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</si>
  <si>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</si>
  <si>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いる。</t>
  </si>
  <si>
    <t>4～9</t>
  </si>
  <si>
    <t>20年</t>
  </si>
  <si>
    <t>21年</t>
  </si>
  <si>
    <t>指    数</t>
  </si>
  <si>
    <t>30人以上の事業所</t>
  </si>
  <si>
    <t>平成22年</t>
  </si>
  <si>
    <t>18年</t>
  </si>
  <si>
    <t>19年</t>
  </si>
  <si>
    <t>20年</t>
  </si>
  <si>
    <t>21年</t>
  </si>
  <si>
    <t>22年</t>
  </si>
  <si>
    <t>平成22年</t>
  </si>
  <si>
    <t>平成22年</t>
  </si>
  <si>
    <t>22年</t>
  </si>
  <si>
    <t>X</t>
  </si>
  <si>
    <t>平成18年</t>
  </si>
  <si>
    <t>平成19年</t>
  </si>
  <si>
    <t>平成20年</t>
  </si>
  <si>
    <t>平成21年</t>
  </si>
  <si>
    <t>平成22年</t>
  </si>
  <si>
    <t>100～199</t>
  </si>
  <si>
    <t>200～299</t>
  </si>
  <si>
    <t>100～199</t>
  </si>
  <si>
    <t>200～299</t>
  </si>
  <si>
    <t>300～499</t>
  </si>
  <si>
    <t>平成23年</t>
  </si>
  <si>
    <t>平成22年</t>
  </si>
  <si>
    <t>　本市の工業の生産活動を見ると、事業所数は461事業所で、前年に比べ28事業所、</t>
  </si>
  <si>
    <t>6.5％増加している。</t>
  </si>
  <si>
    <t>　一方で、従業者数は13,036人で、前年に比べ741人、5.4％減少している。</t>
  </si>
  <si>
    <t>　製造品出荷額は、3,303億3,597万円で、前年に比べ508億0,101万円、13.3％減少して</t>
  </si>
  <si>
    <t>　資産投資額は、101億2,272万円で、前年に比べ11億2,429万円、10.0％減少している。</t>
  </si>
  <si>
    <t>23年</t>
  </si>
  <si>
    <t xml:space="preserve"> (単位：所、％、指数：平成18年＝100）</t>
  </si>
  <si>
    <t>平成23年</t>
  </si>
  <si>
    <t>平成23年</t>
  </si>
  <si>
    <t>23年</t>
  </si>
  <si>
    <t>　付加価値額は、1,322億3,600万円で、前年に比べ145億4,109万円、9.9％減少してい</t>
  </si>
  <si>
    <t>る。</t>
  </si>
  <si>
    <r>
      <t>７　リース契約額・支払額の推移　</t>
    </r>
    <r>
      <rPr>
        <sz val="11"/>
        <rFont val="ＭＳ 明朝"/>
        <family val="1"/>
      </rPr>
      <t>（従業者30人以上の事業所）</t>
    </r>
  </si>
  <si>
    <t>対前年比（％）</t>
  </si>
  <si>
    <t>製 造 品出荷額等</t>
  </si>
  <si>
    <t xml:space="preserve"> (単位：万円、指数：平成18年＝100）</t>
  </si>
  <si>
    <t xml:space="preserve"> (単位：人、指数：平成18年＝100）</t>
  </si>
  <si>
    <t>１事業所あたり従業者</t>
  </si>
  <si>
    <t>第17表　年次別リース契約額・支払額の推移</t>
  </si>
  <si>
    <t>生産額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</si>
</sst>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¥&quot;#,##0.0_);\(&quot;¥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¥&quot;#,##0.0;[Red]&quot;¥&quot;\-#,##0.0"/>
    <numFmt numFmtId="231" formatCode="0.00_);\(0.00\)"/>
    <numFmt numFmtId="232" formatCode="#,##0_ ;[Red]\-#,##0\ "/>
    <numFmt numFmtId="233" formatCode="#,##0.000;[Red]\-#,##0.000"/>
    <numFmt numFmtId="234" formatCode="&quot;¥&quot;#,##0_);[Red]\(&quot;¥&quot;#,##0\)"/>
    <numFmt numFmtId="235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5" fillId="0" borderId="0" xfId="49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89" fontId="5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186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13" xfId="0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190" fontId="5" fillId="0" borderId="0" xfId="49" applyNumberFormat="1" applyFont="1" applyAlignment="1">
      <alignment vertical="center"/>
    </xf>
    <xf numFmtId="190" fontId="4" fillId="0" borderId="0" xfId="49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9" fontId="4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vertical="center"/>
    </xf>
    <xf numFmtId="189" fontId="5" fillId="0" borderId="12" xfId="49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49" applyFont="1" applyFill="1" applyBorder="1" applyAlignment="1">
      <alignment vertical="center"/>
    </xf>
    <xf numFmtId="186" fontId="9" fillId="0" borderId="11" xfId="0" applyNumberFormat="1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89" fontId="9" fillId="0" borderId="10" xfId="49" applyNumberFormat="1" applyFont="1" applyBorder="1" applyAlignment="1">
      <alignment vertical="center"/>
    </xf>
    <xf numFmtId="189" fontId="9" fillId="0" borderId="11" xfId="0" applyNumberFormat="1" applyFont="1" applyBorder="1" applyAlignment="1">
      <alignment horizontal="right" vertical="center"/>
    </xf>
    <xf numFmtId="189" fontId="2" fillId="0" borderId="17" xfId="49" applyNumberFormat="1" applyFont="1" applyBorder="1" applyAlignment="1">
      <alignment vertical="center"/>
    </xf>
    <xf numFmtId="189" fontId="2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0" xfId="49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1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12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0" xfId="49" applyFont="1" applyBorder="1" applyAlignment="1">
      <alignment vertical="center"/>
    </xf>
    <xf numFmtId="220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0" xfId="49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9" fontId="2" fillId="0" borderId="18" xfId="49" applyNumberFormat="1" applyFont="1" applyBorder="1" applyAlignment="1">
      <alignment vertical="center"/>
    </xf>
    <xf numFmtId="38" fontId="5" fillId="0" borderId="21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16" xfId="0" applyNumberFormat="1" applyFont="1" applyBorder="1" applyAlignment="1">
      <alignment vertical="center"/>
    </xf>
    <xf numFmtId="0" fontId="13" fillId="0" borderId="23" xfId="0" applyFont="1" applyBorder="1" applyAlignment="1">
      <alignment horizontal="left" vertical="center"/>
    </xf>
    <xf numFmtId="212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9" fontId="4" fillId="0" borderId="0" xfId="49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left" vertical="center"/>
    </xf>
    <xf numFmtId="38" fontId="5" fillId="0" borderId="16" xfId="49" applyFont="1" applyFill="1" applyBorder="1" applyAlignment="1">
      <alignment vertical="center"/>
    </xf>
    <xf numFmtId="0" fontId="2" fillId="0" borderId="0" xfId="0" applyFont="1" applyAlignment="1">
      <alignment horizontal="right"/>
    </xf>
    <xf numFmtId="3" fontId="5" fillId="0" borderId="24" xfId="0" applyNumberFormat="1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186" fontId="9" fillId="0" borderId="19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186" fontId="2" fillId="0" borderId="14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 shrinkToFit="1"/>
    </xf>
    <xf numFmtId="177" fontId="5" fillId="0" borderId="0" xfId="49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15" xfId="49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85" fontId="9" fillId="0" borderId="12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38" fontId="14" fillId="0" borderId="22" xfId="49" applyFont="1" applyBorder="1" applyAlignment="1">
      <alignment horizontal="center" vertical="center"/>
    </xf>
    <xf numFmtId="190" fontId="14" fillId="0" borderId="30" xfId="49" applyNumberFormat="1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/>
    </xf>
    <xf numFmtId="184" fontId="4" fillId="0" borderId="33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90" fontId="4" fillId="0" borderId="30" xfId="49" applyNumberFormat="1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210" fontId="5" fillId="0" borderId="25" xfId="0" applyNumberFormat="1" applyFont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2" fillId="0" borderId="18" xfId="49" applyNumberFormat="1" applyFont="1" applyBorder="1" applyAlignment="1">
      <alignment vertical="center"/>
    </xf>
    <xf numFmtId="185" fontId="5" fillId="0" borderId="12" xfId="49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12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225" fontId="5" fillId="0" borderId="0" xfId="0" applyNumberFormat="1" applyFont="1" applyAlignment="1">
      <alignment vertical="center"/>
    </xf>
    <xf numFmtId="186" fontId="2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38" fontId="5" fillId="0" borderId="37" xfId="49" applyFont="1" applyBorder="1" applyAlignment="1">
      <alignment vertical="center"/>
    </xf>
    <xf numFmtId="185" fontId="9" fillId="0" borderId="22" xfId="0" applyNumberFormat="1" applyFont="1" applyBorder="1" applyAlignment="1">
      <alignment horizontal="right" vertical="center"/>
    </xf>
    <xf numFmtId="3" fontId="5" fillId="0" borderId="21" xfId="49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7" fontId="4" fillId="0" borderId="0" xfId="49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Alignment="1">
      <alignment/>
    </xf>
    <xf numFmtId="226" fontId="5" fillId="0" borderId="0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12" fontId="16" fillId="0" borderId="0" xfId="0" applyNumberFormat="1" applyFont="1" applyFill="1" applyBorder="1" applyAlignment="1">
      <alignment horizontal="right" vertical="center"/>
    </xf>
    <xf numFmtId="225" fontId="5" fillId="0" borderId="0" xfId="0" applyNumberFormat="1" applyFont="1" applyBorder="1" applyAlignment="1">
      <alignment vertical="center"/>
    </xf>
    <xf numFmtId="190" fontId="2" fillId="0" borderId="38" xfId="49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39" xfId="0" applyFont="1" applyFill="1" applyBorder="1" applyAlignment="1">
      <alignment vertical="center"/>
    </xf>
    <xf numFmtId="225" fontId="5" fillId="0" borderId="14" xfId="0" applyNumberFormat="1" applyFont="1" applyBorder="1" applyAlignment="1">
      <alignment vertical="center"/>
    </xf>
    <xf numFmtId="0" fontId="17" fillId="0" borderId="0" xfId="0" applyFont="1" applyAlignment="1">
      <alignment/>
    </xf>
    <xf numFmtId="220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189" fontId="2" fillId="0" borderId="38" xfId="0" applyNumberFormat="1" applyFont="1" applyBorder="1" applyAlignment="1">
      <alignment vertical="center"/>
    </xf>
    <xf numFmtId="191" fontId="2" fillId="0" borderId="0" xfId="0" applyNumberFormat="1" applyFont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89" fontId="5" fillId="0" borderId="14" xfId="49" applyNumberFormat="1" applyFont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91" fontId="2" fillId="0" borderId="13" xfId="0" applyNumberFormat="1" applyFont="1" applyBorder="1" applyAlignment="1">
      <alignment vertical="center"/>
    </xf>
    <xf numFmtId="189" fontId="2" fillId="0" borderId="17" xfId="0" applyNumberFormat="1" applyFont="1" applyBorder="1" applyAlignment="1">
      <alignment vertical="center"/>
    </xf>
    <xf numFmtId="189" fontId="2" fillId="0" borderId="18" xfId="0" applyNumberFormat="1" applyFont="1" applyBorder="1" applyAlignment="1">
      <alignment vertical="center"/>
    </xf>
    <xf numFmtId="0" fontId="5" fillId="0" borderId="36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/>
    </xf>
    <xf numFmtId="189" fontId="5" fillId="0" borderId="41" xfId="0" applyNumberFormat="1" applyFont="1" applyBorder="1" applyAlignment="1">
      <alignment vertical="center"/>
    </xf>
    <xf numFmtId="191" fontId="5" fillId="0" borderId="41" xfId="0" applyNumberFormat="1" applyFont="1" applyBorder="1" applyAlignment="1">
      <alignment vertical="center"/>
    </xf>
    <xf numFmtId="189" fontId="5" fillId="0" borderId="40" xfId="0" applyNumberFormat="1" applyFont="1" applyBorder="1" applyAlignment="1">
      <alignment vertical="center"/>
    </xf>
    <xf numFmtId="191" fontId="5" fillId="0" borderId="40" xfId="0" applyNumberFormat="1" applyFont="1" applyBorder="1" applyAlignment="1">
      <alignment vertical="center"/>
    </xf>
    <xf numFmtId="0" fontId="5" fillId="0" borderId="36" xfId="0" applyFont="1" applyBorder="1" applyAlignment="1">
      <alignment horizontal="distributed" vertical="center" wrapText="1"/>
    </xf>
    <xf numFmtId="191" fontId="5" fillId="0" borderId="36" xfId="0" applyNumberFormat="1" applyFont="1" applyBorder="1" applyAlignment="1">
      <alignment vertical="center"/>
    </xf>
    <xf numFmtId="0" fontId="19" fillId="0" borderId="0" xfId="0" applyFont="1" applyAlignment="1">
      <alignment/>
    </xf>
    <xf numFmtId="219" fontId="5" fillId="0" borderId="0" xfId="49" applyNumberFormat="1" applyFont="1" applyBorder="1" applyAlignment="1">
      <alignment vertical="center"/>
    </xf>
    <xf numFmtId="219" fontId="5" fillId="0" borderId="23" xfId="49" applyNumberFormat="1" applyFont="1" applyBorder="1" applyAlignment="1">
      <alignment vertical="center"/>
    </xf>
    <xf numFmtId="220" fontId="5" fillId="0" borderId="40" xfId="0" applyNumberFormat="1" applyFont="1" applyBorder="1" applyAlignment="1">
      <alignment vertical="center"/>
    </xf>
    <xf numFmtId="220" fontId="5" fillId="0" borderId="36" xfId="0" applyNumberFormat="1" applyFont="1" applyBorder="1" applyAlignment="1">
      <alignment vertical="center"/>
    </xf>
    <xf numFmtId="232" fontId="5" fillId="0" borderId="40" xfId="49" applyNumberFormat="1" applyFont="1" applyBorder="1" applyAlignment="1">
      <alignment vertical="center"/>
    </xf>
    <xf numFmtId="232" fontId="5" fillId="0" borderId="36" xfId="49" applyNumberFormat="1" applyFont="1" applyBorder="1" applyAlignment="1">
      <alignment vertical="center"/>
    </xf>
    <xf numFmtId="219" fontId="5" fillId="0" borderId="22" xfId="49" applyNumberFormat="1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1" fillId="0" borderId="0" xfId="0" applyFont="1" applyAlignment="1">
      <alignment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189" fontId="5" fillId="0" borderId="11" xfId="49" applyNumberFormat="1" applyFont="1" applyBorder="1" applyAlignment="1">
      <alignment horizontal="right" vertical="center"/>
    </xf>
    <xf numFmtId="189" fontId="9" fillId="0" borderId="1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191" fontId="5" fillId="0" borderId="24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vertical="center"/>
    </xf>
    <xf numFmtId="191" fontId="5" fillId="0" borderId="14" xfId="0" applyNumberFormat="1" applyFont="1" applyBorder="1" applyAlignment="1">
      <alignment horizontal="right" vertical="center"/>
    </xf>
    <xf numFmtId="189" fontId="5" fillId="0" borderId="2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89" fontId="9" fillId="0" borderId="11" xfId="49" applyNumberFormat="1" applyFont="1" applyBorder="1" applyAlignment="1">
      <alignment horizontal="right" vertical="center"/>
    </xf>
    <xf numFmtId="191" fontId="4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right" vertical="center"/>
    </xf>
    <xf numFmtId="189" fontId="9" fillId="0" borderId="22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/>
    </xf>
    <xf numFmtId="185" fontId="2" fillId="0" borderId="39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38" fontId="5" fillId="0" borderId="14" xfId="49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39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9" fontId="5" fillId="0" borderId="12" xfId="49" applyNumberFormat="1" applyFont="1" applyBorder="1" applyAlignment="1">
      <alignment vertical="center"/>
    </xf>
    <xf numFmtId="186" fontId="5" fillId="0" borderId="14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distributed" vertical="center"/>
    </xf>
    <xf numFmtId="186" fontId="4" fillId="0" borderId="32" xfId="0" applyNumberFormat="1" applyFont="1" applyBorder="1" applyAlignment="1">
      <alignment horizontal="distributed" vertical="center"/>
    </xf>
    <xf numFmtId="176" fontId="5" fillId="0" borderId="39" xfId="0" applyNumberFormat="1" applyFont="1" applyBorder="1" applyAlignment="1">
      <alignment vertical="center"/>
    </xf>
    <xf numFmtId="210" fontId="2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/>
    </xf>
    <xf numFmtId="185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horizontal="right" vertical="center"/>
    </xf>
    <xf numFmtId="191" fontId="5" fillId="0" borderId="14" xfId="49" applyNumberFormat="1" applyFont="1" applyBorder="1" applyAlignment="1">
      <alignment vertical="center"/>
    </xf>
    <xf numFmtId="189" fontId="5" fillId="0" borderId="2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89" fontId="5" fillId="0" borderId="19" xfId="0" applyNumberFormat="1" applyFont="1" applyBorder="1" applyAlignment="1">
      <alignment horizontal="right" vertical="center"/>
    </xf>
    <xf numFmtId="189" fontId="5" fillId="0" borderId="23" xfId="0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189" fontId="5" fillId="0" borderId="21" xfId="49" applyNumberFormat="1" applyFont="1" applyFill="1" applyBorder="1" applyAlignment="1">
      <alignment horizontal="right" vertical="center"/>
    </xf>
    <xf numFmtId="38" fontId="20" fillId="0" borderId="0" xfId="49" applyFont="1" applyAlignment="1">
      <alignment/>
    </xf>
    <xf numFmtId="3" fontId="4" fillId="0" borderId="0" xfId="0" applyNumberFormat="1" applyFont="1" applyFill="1" applyAlignment="1">
      <alignment/>
    </xf>
    <xf numFmtId="189" fontId="9" fillId="0" borderId="23" xfId="49" applyNumberFormat="1" applyFont="1" applyBorder="1" applyAlignment="1">
      <alignment horizontal="right" vertical="center"/>
    </xf>
    <xf numFmtId="189" fontId="9" fillId="0" borderId="21" xfId="49" applyNumberFormat="1" applyFont="1" applyBorder="1" applyAlignment="1">
      <alignment horizontal="right" vertical="center"/>
    </xf>
    <xf numFmtId="189" fontId="9" fillId="0" borderId="12" xfId="49" applyNumberFormat="1" applyFont="1" applyBorder="1" applyAlignment="1">
      <alignment horizontal="right" vertical="center"/>
    </xf>
    <xf numFmtId="189" fontId="9" fillId="0" borderId="0" xfId="49" applyNumberFormat="1" applyFont="1" applyBorder="1" applyAlignment="1">
      <alignment horizontal="right" vertical="center"/>
    </xf>
    <xf numFmtId="191" fontId="9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89" fontId="9" fillId="0" borderId="1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189" fontId="9" fillId="0" borderId="10" xfId="0" applyNumberFormat="1" applyFont="1" applyFill="1" applyBorder="1" applyAlignment="1">
      <alignment horizontal="right" vertical="center"/>
    </xf>
    <xf numFmtId="191" fontId="9" fillId="0" borderId="11" xfId="0" applyNumberFormat="1" applyFont="1" applyFill="1" applyBorder="1" applyAlignment="1">
      <alignment horizontal="right" vertical="center"/>
    </xf>
    <xf numFmtId="189" fontId="9" fillId="0" borderId="14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14" xfId="0" applyNumberFormat="1" applyFont="1" applyFill="1" applyBorder="1" applyAlignment="1">
      <alignment horizontal="right" vertical="center"/>
    </xf>
    <xf numFmtId="191" fontId="5" fillId="0" borderId="24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210" fontId="2" fillId="0" borderId="11" xfId="0" applyNumberFormat="1" applyFont="1" applyBorder="1" applyAlignment="1">
      <alignment vertical="center"/>
    </xf>
    <xf numFmtId="219" fontId="5" fillId="0" borderId="10" xfId="49" applyNumberFormat="1" applyFont="1" applyBorder="1" applyAlignment="1">
      <alignment vertical="center"/>
    </xf>
    <xf numFmtId="212" fontId="4" fillId="0" borderId="0" xfId="0" applyNumberFormat="1" applyFont="1" applyFill="1" applyAlignment="1">
      <alignment/>
    </xf>
    <xf numFmtId="220" fontId="4" fillId="0" borderId="0" xfId="0" applyNumberFormat="1" applyFont="1" applyFill="1" applyAlignment="1">
      <alignment/>
    </xf>
    <xf numFmtId="220" fontId="4" fillId="0" borderId="0" xfId="0" applyNumberFormat="1" applyFont="1" applyFill="1" applyAlignment="1">
      <alignment horizontal="center"/>
    </xf>
    <xf numFmtId="0" fontId="15" fillId="0" borderId="27" xfId="0" applyFont="1" applyBorder="1" applyAlignment="1">
      <alignment horizontal="center" vertical="center" wrapText="1" shrinkToFit="1"/>
    </xf>
    <xf numFmtId="0" fontId="5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29" xfId="0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39" xfId="49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right" vertical="center"/>
    </xf>
    <xf numFmtId="212" fontId="17" fillId="0" borderId="39" xfId="0" applyNumberFormat="1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4" fillId="0" borderId="17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29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190" fontId="14" fillId="0" borderId="17" xfId="49" applyNumberFormat="1" applyFont="1" applyBorder="1" applyAlignment="1">
      <alignment horizontal="distributed" vertical="center"/>
    </xf>
    <xf numFmtId="190" fontId="14" fillId="0" borderId="29" xfId="49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90" fontId="4" fillId="0" borderId="17" xfId="49" applyNumberFormat="1" applyFont="1" applyBorder="1" applyAlignment="1">
      <alignment horizontal="distributed" vertical="center"/>
    </xf>
    <xf numFmtId="190" fontId="4" fillId="0" borderId="39" xfId="49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>
      <xdr:nvSpPr>
        <xdr:cNvPr id="1" name="Line 2"/>
        <xdr:cNvSpPr>
          <a:spLocks/>
        </xdr:cNvSpPr>
      </xdr:nvSpPr>
      <xdr:spPr>
        <a:xfrm>
          <a:off x="962025" y="337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Normal="75" zoomScaleSheetLayoutView="100" workbookViewId="0" topLeftCell="A1">
      <selection activeCell="A1" sqref="A1:G1"/>
    </sheetView>
  </sheetViews>
  <sheetFormatPr defaultColWidth="9.00390625" defaultRowHeight="13.5"/>
  <cols>
    <col min="1" max="1" width="20.375" style="6" customWidth="1"/>
    <col min="2" max="2" width="7.00390625" style="6" customWidth="1"/>
    <col min="3" max="5" width="14.125" style="6" customWidth="1"/>
    <col min="6" max="6" width="18.125" style="6" customWidth="1"/>
    <col min="7" max="7" width="0.6171875" style="6" customWidth="1"/>
    <col min="8" max="8" width="9.875" style="6" bestFit="1" customWidth="1"/>
    <col min="9" max="16384" width="9.00390625" style="6" customWidth="1"/>
  </cols>
  <sheetData>
    <row r="1" spans="1:7" s="232" customFormat="1" ht="24.75" customHeight="1">
      <c r="A1" s="326" t="s">
        <v>65</v>
      </c>
      <c r="B1" s="326"/>
      <c r="C1" s="326"/>
      <c r="D1" s="326"/>
      <c r="E1" s="326"/>
      <c r="F1" s="326"/>
      <c r="G1" s="326"/>
    </row>
    <row r="2" spans="1:7" s="53" customFormat="1" ht="24.75" customHeight="1">
      <c r="A2" s="3"/>
      <c r="B2" s="3"/>
      <c r="C2" s="3"/>
      <c r="D2" s="3"/>
      <c r="E2" s="3"/>
      <c r="F2" s="3"/>
      <c r="G2" s="3"/>
    </row>
    <row r="3" s="3" customFormat="1" ht="24.75" customHeight="1">
      <c r="A3" s="3" t="s">
        <v>152</v>
      </c>
    </row>
    <row r="4" s="3" customFormat="1" ht="24.75" customHeight="1">
      <c r="A4" s="3" t="s">
        <v>153</v>
      </c>
    </row>
    <row r="5" spans="1:7" s="53" customFormat="1" ht="24.75" customHeight="1">
      <c r="A5" s="327" t="s">
        <v>154</v>
      </c>
      <c r="B5" s="327"/>
      <c r="C5" s="327"/>
      <c r="D5" s="327"/>
      <c r="E5" s="327"/>
      <c r="F5" s="327"/>
      <c r="G5" s="327"/>
    </row>
    <row r="6" spans="1:7" s="53" customFormat="1" ht="24.75" customHeight="1">
      <c r="A6" s="327" t="s">
        <v>155</v>
      </c>
      <c r="B6" s="327"/>
      <c r="C6" s="327"/>
      <c r="D6" s="327"/>
      <c r="E6" s="327"/>
      <c r="F6" s="327"/>
      <c r="G6" s="327"/>
    </row>
    <row r="7" spans="1:7" s="53" customFormat="1" ht="24.75" customHeight="1">
      <c r="A7" s="327" t="s">
        <v>124</v>
      </c>
      <c r="B7" s="327"/>
      <c r="C7" s="327"/>
      <c r="D7" s="327"/>
      <c r="E7" s="327"/>
      <c r="F7" s="327"/>
      <c r="G7" s="327"/>
    </row>
    <row r="8" spans="1:7" s="53" customFormat="1" ht="24.75" customHeight="1">
      <c r="A8" s="327" t="s">
        <v>162</v>
      </c>
      <c r="B8" s="327"/>
      <c r="C8" s="327"/>
      <c r="D8" s="327"/>
      <c r="E8" s="327"/>
      <c r="F8" s="327"/>
      <c r="G8" s="327"/>
    </row>
    <row r="9" spans="1:7" s="53" customFormat="1" ht="24.75" customHeight="1">
      <c r="A9" s="327" t="s">
        <v>163</v>
      </c>
      <c r="B9" s="327"/>
      <c r="C9" s="327"/>
      <c r="D9" s="327"/>
      <c r="E9" s="327"/>
      <c r="F9" s="327"/>
      <c r="G9" s="327"/>
    </row>
    <row r="10" spans="1:7" s="53" customFormat="1" ht="24.75" customHeight="1">
      <c r="A10" s="3" t="s">
        <v>156</v>
      </c>
      <c r="B10" s="3"/>
      <c r="C10" s="3"/>
      <c r="D10" s="3"/>
      <c r="E10" s="3"/>
      <c r="F10" s="3"/>
      <c r="G10" s="3"/>
    </row>
    <row r="11" spans="1:7" s="53" customFormat="1" ht="24.75" customHeight="1">
      <c r="A11" s="3"/>
      <c r="B11" s="3"/>
      <c r="C11" s="3"/>
      <c r="D11" s="3"/>
      <c r="E11" s="3"/>
      <c r="F11" s="3"/>
      <c r="G11" s="3"/>
    </row>
    <row r="12" spans="1:7" s="53" customFormat="1" ht="24.75" customHeight="1">
      <c r="A12" s="2" t="s">
        <v>90</v>
      </c>
      <c r="B12" s="2"/>
      <c r="C12" s="2"/>
      <c r="D12" s="2"/>
      <c r="E12" s="2"/>
      <c r="F12" s="2"/>
      <c r="G12" s="2"/>
    </row>
    <row r="13" spans="1:7" s="2" customFormat="1" ht="30" customHeight="1">
      <c r="A13" s="330" t="s">
        <v>91</v>
      </c>
      <c r="B13" s="330" t="s">
        <v>18</v>
      </c>
      <c r="C13" s="328" t="s">
        <v>150</v>
      </c>
      <c r="D13" s="328" t="s">
        <v>151</v>
      </c>
      <c r="E13" s="332" t="s">
        <v>19</v>
      </c>
      <c r="F13" s="290" t="s">
        <v>52</v>
      </c>
      <c r="G13" s="11"/>
    </row>
    <row r="14" spans="1:7" s="11" customFormat="1" ht="30" customHeight="1">
      <c r="A14" s="331"/>
      <c r="B14" s="331"/>
      <c r="C14" s="329"/>
      <c r="D14" s="329"/>
      <c r="E14" s="333"/>
      <c r="F14" s="291" t="s">
        <v>20</v>
      </c>
      <c r="G14" s="30"/>
    </row>
    <row r="15" spans="1:9" s="11" customFormat="1" ht="34.5" customHeight="1">
      <c r="A15" s="225" t="s">
        <v>92</v>
      </c>
      <c r="B15" s="225" t="s">
        <v>21</v>
      </c>
      <c r="C15" s="226">
        <v>461</v>
      </c>
      <c r="D15" s="226">
        <v>433</v>
      </c>
      <c r="E15" s="226">
        <f aca="true" t="shared" si="0" ref="E15:E22">C15-D15</f>
        <v>28</v>
      </c>
      <c r="F15" s="227">
        <f>E15/D15*100</f>
        <v>6.466512702078522</v>
      </c>
      <c r="G15" s="54"/>
      <c r="H15" s="30"/>
      <c r="I15" s="30"/>
    </row>
    <row r="16" spans="1:9" ht="34.5" customHeight="1">
      <c r="A16" s="225" t="s">
        <v>2</v>
      </c>
      <c r="B16" s="225" t="s">
        <v>22</v>
      </c>
      <c r="C16" s="228">
        <v>13036</v>
      </c>
      <c r="D16" s="228">
        <v>13777</v>
      </c>
      <c r="E16" s="228">
        <f t="shared" si="0"/>
        <v>-741</v>
      </c>
      <c r="F16" s="229">
        <f aca="true" t="shared" si="1" ref="F16:F22">E16/D16*100</f>
        <v>-5.37852943311316</v>
      </c>
      <c r="G16" s="57"/>
      <c r="H16" s="55"/>
      <c r="I16" s="56"/>
    </row>
    <row r="17" spans="1:9" ht="34.5" customHeight="1">
      <c r="A17" s="225" t="s">
        <v>3</v>
      </c>
      <c r="B17" s="225" t="s">
        <v>9</v>
      </c>
      <c r="C17" s="228">
        <v>33033597</v>
      </c>
      <c r="D17" s="228">
        <v>38113698</v>
      </c>
      <c r="E17" s="228">
        <f t="shared" si="0"/>
        <v>-5080101</v>
      </c>
      <c r="F17" s="229">
        <f t="shared" si="1"/>
        <v>-13.328806351984005</v>
      </c>
      <c r="G17" s="57"/>
      <c r="H17" s="58"/>
      <c r="I17" s="58"/>
    </row>
    <row r="18" spans="1:9" ht="34.5" customHeight="1">
      <c r="A18" s="225" t="s">
        <v>8</v>
      </c>
      <c r="B18" s="225" t="s">
        <v>9</v>
      </c>
      <c r="C18" s="228">
        <v>13223600</v>
      </c>
      <c r="D18" s="228">
        <v>14677709</v>
      </c>
      <c r="E18" s="228">
        <f t="shared" si="0"/>
        <v>-1454109</v>
      </c>
      <c r="F18" s="229">
        <f>E18/D18*100</f>
        <v>-9.906920759908784</v>
      </c>
      <c r="G18" s="57"/>
      <c r="H18" s="58"/>
      <c r="I18" s="58"/>
    </row>
    <row r="19" spans="1:9" ht="34.5" customHeight="1">
      <c r="A19" s="225" t="s">
        <v>51</v>
      </c>
      <c r="B19" s="225" t="s">
        <v>9</v>
      </c>
      <c r="C19" s="228">
        <v>1012272</v>
      </c>
      <c r="D19" s="228">
        <v>1124701</v>
      </c>
      <c r="E19" s="228">
        <f t="shared" si="0"/>
        <v>-112429</v>
      </c>
      <c r="F19" s="229">
        <f t="shared" si="1"/>
        <v>-9.99634569543372</v>
      </c>
      <c r="G19" s="57"/>
      <c r="H19" s="58"/>
      <c r="I19" s="58"/>
    </row>
    <row r="20" spans="1:9" ht="39.75" customHeight="1">
      <c r="A20" s="224" t="s">
        <v>23</v>
      </c>
      <c r="B20" s="225" t="s">
        <v>9</v>
      </c>
      <c r="C20" s="228">
        <f>ROUND(C17/C15,0)</f>
        <v>71656</v>
      </c>
      <c r="D20" s="228">
        <f>ROUND(D17/D15,0)</f>
        <v>88022</v>
      </c>
      <c r="E20" s="228">
        <f t="shared" si="0"/>
        <v>-16366</v>
      </c>
      <c r="F20" s="229">
        <f t="shared" si="1"/>
        <v>-18.593079002976527</v>
      </c>
      <c r="G20" s="57"/>
      <c r="H20" s="58"/>
      <c r="I20" s="58"/>
    </row>
    <row r="21" spans="1:9" ht="39.75" customHeight="1">
      <c r="A21" s="224" t="s">
        <v>24</v>
      </c>
      <c r="B21" s="225" t="s">
        <v>9</v>
      </c>
      <c r="C21" s="228">
        <f>ROUND(C17/C16,0)</f>
        <v>2534</v>
      </c>
      <c r="D21" s="228">
        <f>ROUND(D17/D16,0)</f>
        <v>2766</v>
      </c>
      <c r="E21" s="228">
        <f>C21-D21</f>
        <v>-232</v>
      </c>
      <c r="F21" s="229">
        <f t="shared" si="1"/>
        <v>-8.387563268257411</v>
      </c>
      <c r="G21" s="57"/>
      <c r="H21" s="58"/>
      <c r="I21" s="58"/>
    </row>
    <row r="22" spans="1:9" ht="39.75" customHeight="1">
      <c r="A22" s="230" t="s">
        <v>25</v>
      </c>
      <c r="B22" s="223" t="s">
        <v>22</v>
      </c>
      <c r="C22" s="231">
        <f>ROUND(C16/C15,1)</f>
        <v>28.3</v>
      </c>
      <c r="D22" s="231">
        <f>ROUND(D16/D15,1)</f>
        <v>31.8</v>
      </c>
      <c r="E22" s="231">
        <f t="shared" si="0"/>
        <v>-3.5</v>
      </c>
      <c r="F22" s="231">
        <f t="shared" si="1"/>
        <v>-11.0062893081761</v>
      </c>
      <c r="H22" s="58"/>
      <c r="I22" s="58"/>
    </row>
    <row r="23" spans="2:10" ht="39.75" customHeight="1">
      <c r="B23" s="59"/>
      <c r="H23" s="56"/>
      <c r="I23" s="58"/>
      <c r="J23" s="58"/>
    </row>
    <row r="24" spans="8:10" ht="21.75" customHeight="1">
      <c r="H24" s="56"/>
      <c r="I24" s="58"/>
      <c r="J24" s="58"/>
    </row>
    <row r="25" spans="6:10" ht="14.25">
      <c r="F25" s="60"/>
      <c r="J25" s="56"/>
    </row>
    <row r="26" ht="14.25">
      <c r="J26" s="56"/>
    </row>
    <row r="27" ht="14.25">
      <c r="J27" s="56"/>
    </row>
    <row r="28" ht="14.25">
      <c r="J28" s="56"/>
    </row>
  </sheetData>
  <sheetProtection/>
  <mergeCells count="11">
    <mergeCell ref="A9:G9"/>
    <mergeCell ref="A1:G1"/>
    <mergeCell ref="A5:G5"/>
    <mergeCell ref="D13:D14"/>
    <mergeCell ref="A6:G6"/>
    <mergeCell ref="A8:G8"/>
    <mergeCell ref="A7:G7"/>
    <mergeCell ref="A13:A14"/>
    <mergeCell ref="B13:B14"/>
    <mergeCell ref="C13:C14"/>
    <mergeCell ref="E13:E14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96" r:id="rId1"/>
  <headerFooter>
    <oddFooter>&amp;C&amp;"ＭＳ 明朝,標準"－５－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D22" sqref="D22"/>
    </sheetView>
  </sheetViews>
  <sheetFormatPr defaultColWidth="9.00390625" defaultRowHeight="13.5"/>
  <cols>
    <col min="1" max="1" width="12.625" style="4" customWidth="1"/>
    <col min="2" max="6" width="11.625" style="4" customWidth="1"/>
    <col min="7" max="7" width="12.00390625" style="4" customWidth="1"/>
    <col min="8" max="8" width="11.625" style="4" bestFit="1" customWidth="1"/>
    <col min="9" max="9" width="10.875" style="4" customWidth="1"/>
    <col min="10" max="16384" width="9.00390625" style="4" customWidth="1"/>
  </cols>
  <sheetData>
    <row r="1" ht="27" customHeight="1">
      <c r="A1" s="8" t="s">
        <v>98</v>
      </c>
    </row>
    <row r="2" ht="27" customHeight="1">
      <c r="A2" s="8"/>
    </row>
    <row r="3" ht="27" customHeight="1">
      <c r="A3" s="2" t="s">
        <v>84</v>
      </c>
    </row>
    <row r="4" spans="1:7" ht="27" customHeight="1">
      <c r="A4" s="11"/>
      <c r="B4" s="350" t="s">
        <v>50</v>
      </c>
      <c r="C4" s="350"/>
      <c r="D4" s="350"/>
      <c r="E4" s="350"/>
      <c r="F4" s="350"/>
      <c r="G4" s="350"/>
    </row>
    <row r="5" spans="1:8" ht="27" customHeight="1">
      <c r="A5" s="157" t="s">
        <v>68</v>
      </c>
      <c r="B5" s="147" t="s">
        <v>131</v>
      </c>
      <c r="C5" s="147" t="s">
        <v>132</v>
      </c>
      <c r="D5" s="147" t="s">
        <v>133</v>
      </c>
      <c r="E5" s="147" t="s">
        <v>134</v>
      </c>
      <c r="F5" s="147" t="s">
        <v>135</v>
      </c>
      <c r="G5" s="147" t="s">
        <v>157</v>
      </c>
      <c r="H5" s="21"/>
    </row>
    <row r="6" spans="1:7" ht="27" customHeight="1">
      <c r="A6" s="133" t="s">
        <v>8</v>
      </c>
      <c r="B6" s="45">
        <v>16510657</v>
      </c>
      <c r="C6" s="45">
        <v>16413122</v>
      </c>
      <c r="D6" s="217">
        <v>13608470</v>
      </c>
      <c r="E6" s="217">
        <v>12124393</v>
      </c>
      <c r="F6" s="217">
        <v>14677709</v>
      </c>
      <c r="G6" s="217">
        <v>13223600</v>
      </c>
    </row>
    <row r="7" spans="1:7" ht="27" customHeight="1">
      <c r="A7" s="133" t="s">
        <v>11</v>
      </c>
      <c r="B7" s="36">
        <v>102.43987046804597</v>
      </c>
      <c r="C7" s="36">
        <f>C6/B6*100</f>
        <v>99.40926033409815</v>
      </c>
      <c r="D7" s="36">
        <f>D6/C6*100</f>
        <v>82.91213578988813</v>
      </c>
      <c r="E7" s="36">
        <f>E6/D6*100</f>
        <v>89.0944610231716</v>
      </c>
      <c r="F7" s="36">
        <f>F6/E6*100</f>
        <v>121.0593305578267</v>
      </c>
      <c r="G7" s="36">
        <f>G6/F6*100</f>
        <v>90.09307924009121</v>
      </c>
    </row>
    <row r="8" spans="1:7" ht="27" customHeight="1">
      <c r="A8" s="159" t="s">
        <v>12</v>
      </c>
      <c r="B8" s="119">
        <f aca="true" t="shared" si="0" ref="B8:G8">B6/B15</f>
        <v>1181.5269071132102</v>
      </c>
      <c r="C8" s="87">
        <f t="shared" si="0"/>
        <v>1103.996905898971</v>
      </c>
      <c r="D8" s="87">
        <f t="shared" si="0"/>
        <v>934.8402830253486</v>
      </c>
      <c r="E8" s="87">
        <f t="shared" si="0"/>
        <v>889.4067634976526</v>
      </c>
      <c r="F8" s="186">
        <f t="shared" si="0"/>
        <v>1065.3777310009436</v>
      </c>
      <c r="G8" s="88">
        <f t="shared" si="0"/>
        <v>1014.3909174593433</v>
      </c>
    </row>
    <row r="9" spans="1:7" ht="27" customHeight="1">
      <c r="A9" s="148" t="s">
        <v>13</v>
      </c>
      <c r="B9" s="46">
        <f aca="true" t="shared" si="1" ref="B9:G9">B6/B17*100</f>
        <v>41.77223772714838</v>
      </c>
      <c r="C9" s="187">
        <f t="shared" si="1"/>
        <v>38.770291920671845</v>
      </c>
      <c r="D9" s="187">
        <f t="shared" si="1"/>
        <v>33.391617786164105</v>
      </c>
      <c r="E9" s="187">
        <f t="shared" si="1"/>
        <v>35.86106506040489</v>
      </c>
      <c r="F9" s="187">
        <f t="shared" si="1"/>
        <v>39.606942281006276</v>
      </c>
      <c r="G9" s="187">
        <f t="shared" si="1"/>
        <v>41.10862726885747</v>
      </c>
    </row>
    <row r="10" ht="15.75" customHeight="1">
      <c r="A10" s="39"/>
    </row>
    <row r="11" ht="12.75">
      <c r="A11" s="180"/>
    </row>
    <row r="14" ht="12.75">
      <c r="A14" s="126"/>
    </row>
    <row r="15" spans="1:7" ht="14.25">
      <c r="A15" s="4" t="s">
        <v>71</v>
      </c>
      <c r="B15" s="6">
        <v>13974</v>
      </c>
      <c r="C15" s="6">
        <v>14867</v>
      </c>
      <c r="D15" s="6">
        <v>14557</v>
      </c>
      <c r="E15" s="6">
        <v>13632</v>
      </c>
      <c r="F15" s="6">
        <v>13777</v>
      </c>
      <c r="G15" s="6">
        <v>13036</v>
      </c>
    </row>
    <row r="16" spans="2:4" ht="12.75">
      <c r="B16" s="181"/>
      <c r="C16" s="181"/>
      <c r="D16" s="92"/>
    </row>
    <row r="17" spans="1:9" ht="18" customHeight="1">
      <c r="A17" s="305" t="s">
        <v>171</v>
      </c>
      <c r="B17" s="322">
        <v>39525431</v>
      </c>
      <c r="C17" s="322">
        <v>42334275</v>
      </c>
      <c r="D17" s="323">
        <v>40754150</v>
      </c>
      <c r="E17" s="298">
        <v>33809350</v>
      </c>
      <c r="F17" s="298">
        <v>37058425</v>
      </c>
      <c r="G17" s="298">
        <v>32167457</v>
      </c>
      <c r="H17" s="298"/>
      <c r="I17" s="21"/>
    </row>
    <row r="18" spans="7:8" ht="18" customHeight="1">
      <c r="G18" s="321"/>
      <c r="H18" s="305"/>
    </row>
    <row r="19" spans="1:9" ht="18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297"/>
      <c r="B20" s="5"/>
      <c r="C20" s="5"/>
      <c r="D20" s="5"/>
      <c r="E20" s="5"/>
      <c r="F20" s="5"/>
      <c r="G20" s="5"/>
      <c r="H20" s="5"/>
      <c r="I20" s="5"/>
    </row>
    <row r="21" spans="1:9" ht="12.75">
      <c r="A21" s="297"/>
      <c r="B21" s="5"/>
      <c r="C21" s="5"/>
      <c r="D21" s="5"/>
      <c r="E21" s="5"/>
      <c r="F21" s="5"/>
      <c r="G21" s="5"/>
      <c r="H21" s="5"/>
      <c r="I21" s="5"/>
    </row>
    <row r="22" spans="1:9" ht="12.75">
      <c r="A22" s="297"/>
      <c r="B22" s="5"/>
      <c r="C22" s="5"/>
      <c r="D22" s="5"/>
      <c r="E22" s="5"/>
      <c r="F22" s="5"/>
      <c r="G22" s="5"/>
      <c r="H22" s="5"/>
      <c r="I22" s="5"/>
    </row>
    <row r="23" spans="1:9" ht="12.75">
      <c r="A23" s="297"/>
      <c r="B23" s="5"/>
      <c r="C23" s="5"/>
      <c r="D23" s="5"/>
      <c r="E23" s="5"/>
      <c r="F23" s="5"/>
      <c r="G23" s="5"/>
      <c r="H23" s="5"/>
      <c r="I23" s="5"/>
    </row>
    <row r="24" spans="1:9" ht="12.75">
      <c r="A24" s="297"/>
      <c r="B24" s="5"/>
      <c r="C24" s="5"/>
      <c r="D24" s="5"/>
      <c r="E24" s="5"/>
      <c r="F24" s="5"/>
      <c r="G24" s="5"/>
      <c r="H24" s="5"/>
      <c r="I24" s="5"/>
    </row>
    <row r="25" spans="1:9" ht="12.75">
      <c r="A25" s="297"/>
      <c r="B25" s="5"/>
      <c r="C25" s="5"/>
      <c r="D25" s="5"/>
      <c r="E25" s="5"/>
      <c r="F25" s="5"/>
      <c r="G25" s="5"/>
      <c r="H25" s="5"/>
      <c r="I25" s="5"/>
    </row>
    <row r="26" spans="1:9" ht="12.75">
      <c r="A26" s="297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">
    <mergeCell ref="B4:G4"/>
  </mergeCells>
  <printOptions/>
  <pageMargins left="0.75" right="0.58" top="1" bottom="1" header="0.512" footer="0.512"/>
  <pageSetup horizontalDpi="300" verticalDpi="300" orientation="portrait" paperSize="9" scale="92" r:id="rId2"/>
  <headerFooter alignWithMargins="0">
    <oddFooter>&amp;C－１５－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2" width="13.50390625" style="4" customWidth="1"/>
    <col min="3" max="3" width="11.125" style="4" customWidth="1"/>
    <col min="4" max="4" width="13.875" style="4" customWidth="1"/>
    <col min="5" max="5" width="11.125" style="4" customWidth="1"/>
    <col min="6" max="6" width="13.875" style="4" customWidth="1"/>
    <col min="7" max="7" width="11.25390625" style="4" customWidth="1"/>
    <col min="8" max="8" width="9.00390625" style="4" customWidth="1"/>
    <col min="9" max="9" width="9.50390625" style="4" bestFit="1" customWidth="1"/>
    <col min="10" max="16384" width="9.00390625" style="4" customWidth="1"/>
  </cols>
  <sheetData>
    <row r="1" spans="1:7" s="25" customFormat="1" ht="27.75" customHeight="1">
      <c r="A1" s="2" t="s">
        <v>85</v>
      </c>
      <c r="B1" s="1"/>
      <c r="C1" s="1"/>
      <c r="D1" s="1"/>
      <c r="E1" s="1"/>
      <c r="F1" s="1"/>
      <c r="G1" s="68"/>
    </row>
    <row r="2" spans="1:7" ht="27.75" customHeight="1">
      <c r="A2" s="335" t="s">
        <v>28</v>
      </c>
      <c r="B2" s="337" t="s">
        <v>150</v>
      </c>
      <c r="C2" s="338"/>
      <c r="D2" s="337" t="s">
        <v>130</v>
      </c>
      <c r="E2" s="338"/>
      <c r="F2" s="337" t="s">
        <v>45</v>
      </c>
      <c r="G2" s="339"/>
    </row>
    <row r="3" spans="1:7" ht="27.75" customHeight="1">
      <c r="A3" s="336"/>
      <c r="B3" s="143" t="s">
        <v>41</v>
      </c>
      <c r="C3" s="144" t="s">
        <v>1</v>
      </c>
      <c r="D3" s="143" t="s">
        <v>41</v>
      </c>
      <c r="E3" s="144" t="s">
        <v>1</v>
      </c>
      <c r="F3" s="265" t="s">
        <v>42</v>
      </c>
      <c r="G3" s="146" t="s">
        <v>32</v>
      </c>
    </row>
    <row r="4" spans="1:7" s="1" customFormat="1" ht="27.75" customHeight="1">
      <c r="A4" s="189" t="s">
        <v>80</v>
      </c>
      <c r="B4" s="96">
        <v>13223600</v>
      </c>
      <c r="C4" s="220">
        <v>100</v>
      </c>
      <c r="D4" s="96">
        <v>14677709</v>
      </c>
      <c r="E4" s="220">
        <v>100</v>
      </c>
      <c r="F4" s="212">
        <f aca="true" t="shared" si="0" ref="F4:F9">B4-D4</f>
        <v>-1454109</v>
      </c>
      <c r="G4" s="213">
        <f aca="true" t="shared" si="1" ref="G4:G9">F4/D4*100</f>
        <v>-9.906920759908784</v>
      </c>
    </row>
    <row r="5" spans="1:9" ht="27.75" customHeight="1">
      <c r="A5" s="160" t="s">
        <v>6</v>
      </c>
      <c r="B5" s="43">
        <v>747063</v>
      </c>
      <c r="C5" s="66">
        <f>B5/$B$4*100</f>
        <v>5.649467618500257</v>
      </c>
      <c r="D5" s="43">
        <v>537201</v>
      </c>
      <c r="E5" s="66">
        <f>D5/$D$4*100</f>
        <v>3.659978542972885</v>
      </c>
      <c r="F5" s="44">
        <f t="shared" si="0"/>
        <v>209862</v>
      </c>
      <c r="G5" s="128">
        <f t="shared" si="1"/>
        <v>39.0658245237816</v>
      </c>
      <c r="I5" s="181"/>
    </row>
    <row r="6" spans="1:7" ht="27.75" customHeight="1">
      <c r="A6" s="160" t="s">
        <v>46</v>
      </c>
      <c r="B6" s="43">
        <v>1184400</v>
      </c>
      <c r="C6" s="66">
        <f>B6/$B$4*100</f>
        <v>8.956713754197041</v>
      </c>
      <c r="D6" s="43">
        <v>942710</v>
      </c>
      <c r="E6" s="66">
        <f aca="true" t="shared" si="2" ref="E6:E11">D6/$D$4*100</f>
        <v>6.422732594030853</v>
      </c>
      <c r="F6" s="44">
        <f t="shared" si="0"/>
        <v>241690</v>
      </c>
      <c r="G6" s="128">
        <f t="shared" si="1"/>
        <v>25.637788927665984</v>
      </c>
    </row>
    <row r="7" spans="1:7" ht="27.75" customHeight="1">
      <c r="A7" s="160" t="s">
        <v>47</v>
      </c>
      <c r="B7" s="219">
        <v>833732</v>
      </c>
      <c r="C7" s="66">
        <f>B7/$B$4*100</f>
        <v>6.304879155449348</v>
      </c>
      <c r="D7" s="219">
        <v>800075</v>
      </c>
      <c r="E7" s="66">
        <f t="shared" si="2"/>
        <v>5.4509528700970975</v>
      </c>
      <c r="F7" s="44">
        <f t="shared" si="0"/>
        <v>33657</v>
      </c>
      <c r="G7" s="128">
        <f t="shared" si="1"/>
        <v>4.206730619004468</v>
      </c>
    </row>
    <row r="8" spans="1:7" ht="27.75" customHeight="1">
      <c r="A8" s="160" t="s">
        <v>48</v>
      </c>
      <c r="B8" s="219">
        <v>3097394</v>
      </c>
      <c r="C8" s="66">
        <f>B8/$B$4*100</f>
        <v>23.42322816782117</v>
      </c>
      <c r="D8" s="219">
        <v>3141175</v>
      </c>
      <c r="E8" s="66">
        <f t="shared" si="2"/>
        <v>21.40098975936912</v>
      </c>
      <c r="F8" s="44">
        <f t="shared" si="0"/>
        <v>-43781</v>
      </c>
      <c r="G8" s="128">
        <f t="shared" si="1"/>
        <v>-1.3937778060757517</v>
      </c>
    </row>
    <row r="9" spans="1:7" ht="27.75" customHeight="1">
      <c r="A9" s="313" t="s">
        <v>147</v>
      </c>
      <c r="B9" s="314">
        <v>3469409</v>
      </c>
      <c r="C9" s="315">
        <f>B9/$B$4*100</f>
        <v>26.23649384433891</v>
      </c>
      <c r="D9" s="314">
        <v>1246550</v>
      </c>
      <c r="E9" s="66">
        <f t="shared" si="2"/>
        <v>8.492810424297144</v>
      </c>
      <c r="F9" s="309">
        <f t="shared" si="0"/>
        <v>2222859</v>
      </c>
      <c r="G9" s="316">
        <f t="shared" si="1"/>
        <v>178.32088564437848</v>
      </c>
    </row>
    <row r="10" spans="1:7" ht="27.75" customHeight="1">
      <c r="A10" s="313" t="s">
        <v>148</v>
      </c>
      <c r="B10" s="314" t="s">
        <v>123</v>
      </c>
      <c r="C10" s="312" t="s">
        <v>123</v>
      </c>
      <c r="D10" s="314" t="s">
        <v>123</v>
      </c>
      <c r="E10" s="312" t="s">
        <v>123</v>
      </c>
      <c r="F10" s="309" t="s">
        <v>123</v>
      </c>
      <c r="G10" s="311" t="s">
        <v>123</v>
      </c>
    </row>
    <row r="11" spans="1:7" ht="27.75" customHeight="1">
      <c r="A11" s="160" t="s">
        <v>49</v>
      </c>
      <c r="B11" s="42">
        <v>2089287</v>
      </c>
      <c r="C11" s="66">
        <f>B11/$B$4*100</f>
        <v>15.79968389848453</v>
      </c>
      <c r="D11" s="42">
        <v>1836009</v>
      </c>
      <c r="E11" s="66">
        <f t="shared" si="2"/>
        <v>12.508825457705969</v>
      </c>
      <c r="F11" s="309">
        <f>B11-D11</f>
        <v>253278</v>
      </c>
      <c r="G11" s="316">
        <f>F11/D11*100</f>
        <v>13.795030416517568</v>
      </c>
    </row>
    <row r="12" spans="1:7" ht="27.75" customHeight="1">
      <c r="A12" s="161" t="s">
        <v>7</v>
      </c>
      <c r="B12" s="42" t="s">
        <v>123</v>
      </c>
      <c r="C12" s="48" t="s">
        <v>123</v>
      </c>
      <c r="D12" s="42" t="s">
        <v>123</v>
      </c>
      <c r="E12" s="48" t="s">
        <v>123</v>
      </c>
      <c r="F12" s="42" t="s">
        <v>123</v>
      </c>
      <c r="G12" s="260" t="s">
        <v>123</v>
      </c>
    </row>
    <row r="13" spans="1:7" s="209" customFormat="1" ht="27.75" customHeight="1">
      <c r="A13" s="351"/>
      <c r="B13" s="352"/>
      <c r="C13" s="352"/>
      <c r="D13" s="352"/>
      <c r="E13" s="352"/>
      <c r="F13" s="352"/>
      <c r="G13" s="352"/>
    </row>
    <row r="14" spans="2:6" ht="18" customHeight="1">
      <c r="B14" s="181"/>
      <c r="C14" s="184"/>
      <c r="D14" s="181"/>
      <c r="E14" s="184"/>
      <c r="F14" s="34"/>
    </row>
    <row r="15" spans="1:5" ht="18" customHeight="1">
      <c r="A15" s="16"/>
      <c r="B15" s="203"/>
      <c r="C15" s="32"/>
      <c r="D15" s="203"/>
      <c r="E15" s="32"/>
    </row>
    <row r="16" spans="1:5" ht="18" customHeight="1">
      <c r="A16" s="109"/>
      <c r="B16" s="181"/>
      <c r="C16" s="184"/>
      <c r="D16" s="181"/>
      <c r="E16" s="184"/>
    </row>
  </sheetData>
  <sheetProtection/>
  <mergeCells count="5">
    <mergeCell ref="A13:G13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SheetLayoutView="100" workbookViewId="0" topLeftCell="A1">
      <selection activeCell="D22" sqref="D22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3.625" style="5" customWidth="1"/>
    <col min="4" max="4" width="10.375" style="29" customWidth="1"/>
    <col min="5" max="5" width="13.625" style="5" customWidth="1"/>
    <col min="6" max="6" width="10.375" style="29" customWidth="1"/>
    <col min="7" max="7" width="15.00390625" style="4" customWidth="1"/>
    <col min="8" max="8" width="10.375" style="4" customWidth="1"/>
    <col min="9" max="16384" width="9.00390625" style="4" customWidth="1"/>
  </cols>
  <sheetData>
    <row r="1" spans="1:9" ht="27.75" customHeight="1">
      <c r="A1" s="2" t="s">
        <v>86</v>
      </c>
      <c r="B1" s="3"/>
      <c r="C1" s="27"/>
      <c r="D1" s="28"/>
      <c r="E1" s="27"/>
      <c r="F1" s="28"/>
      <c r="G1" s="3"/>
      <c r="H1" s="9"/>
      <c r="I1" s="16"/>
    </row>
    <row r="2" spans="1:9" ht="27.75" customHeight="1">
      <c r="A2" s="357" t="s">
        <v>44</v>
      </c>
      <c r="B2" s="358"/>
      <c r="C2" s="361" t="s">
        <v>150</v>
      </c>
      <c r="D2" s="362"/>
      <c r="E2" s="361" t="s">
        <v>130</v>
      </c>
      <c r="F2" s="362"/>
      <c r="G2" s="353" t="s">
        <v>45</v>
      </c>
      <c r="H2" s="354"/>
      <c r="I2" s="16"/>
    </row>
    <row r="3" spans="1:9" ht="27.75" customHeight="1">
      <c r="A3" s="359"/>
      <c r="B3" s="360"/>
      <c r="C3" s="163" t="s">
        <v>41</v>
      </c>
      <c r="D3" s="164" t="s">
        <v>1</v>
      </c>
      <c r="E3" s="163" t="s">
        <v>41</v>
      </c>
      <c r="F3" s="164" t="s">
        <v>1</v>
      </c>
      <c r="G3" s="266" t="s">
        <v>42</v>
      </c>
      <c r="H3" s="165" t="s">
        <v>32</v>
      </c>
      <c r="I3" s="16"/>
    </row>
    <row r="4" spans="1:9" s="25" customFormat="1" ht="27.75" customHeight="1">
      <c r="A4" s="355" t="s">
        <v>15</v>
      </c>
      <c r="B4" s="356"/>
      <c r="C4" s="49">
        <v>13223600</v>
      </c>
      <c r="D4" s="26">
        <v>100</v>
      </c>
      <c r="E4" s="49">
        <v>14677709</v>
      </c>
      <c r="F4" s="26">
        <v>100</v>
      </c>
      <c r="G4" s="49">
        <f>C4-E4</f>
        <v>-1454109</v>
      </c>
      <c r="H4" s="129">
        <f>G4/E4*100</f>
        <v>-9.906920759908784</v>
      </c>
      <c r="I4" s="102"/>
    </row>
    <row r="5" spans="1:9" ht="27.75" customHeight="1">
      <c r="A5" s="166">
        <v>9</v>
      </c>
      <c r="B5" s="167" t="s">
        <v>99</v>
      </c>
      <c r="C5" s="47">
        <v>394848</v>
      </c>
      <c r="D5" s="41">
        <f aca="true" t="shared" si="0" ref="D5:D12">C5/$C$4*100</f>
        <v>2.985934238785202</v>
      </c>
      <c r="E5" s="47">
        <v>430351</v>
      </c>
      <c r="F5" s="41">
        <f>E5/$E$4*100</f>
        <v>2.9320038978835186</v>
      </c>
      <c r="G5" s="274">
        <f aca="true" t="shared" si="1" ref="G5:G17">C5-E5</f>
        <v>-35503</v>
      </c>
      <c r="H5" s="128">
        <f aca="true" t="shared" si="2" ref="H5:H17">G5/E5*100</f>
        <v>-8.249777507197614</v>
      </c>
      <c r="I5" s="16"/>
    </row>
    <row r="6" spans="1:9" ht="27.75" customHeight="1">
      <c r="A6" s="166">
        <v>10</v>
      </c>
      <c r="B6" s="167" t="s">
        <v>100</v>
      </c>
      <c r="C6" s="42">
        <v>38631</v>
      </c>
      <c r="D6" s="41">
        <f t="shared" si="0"/>
        <v>0.2921367857466953</v>
      </c>
      <c r="E6" s="42">
        <v>155258</v>
      </c>
      <c r="F6" s="41">
        <f aca="true" t="shared" si="3" ref="F6:F12">E6/$E$4*100</f>
        <v>1.0577808839240512</v>
      </c>
      <c r="G6" s="274">
        <f t="shared" si="1"/>
        <v>-116627</v>
      </c>
      <c r="H6" s="128">
        <f t="shared" si="2"/>
        <v>-75.11819036700203</v>
      </c>
      <c r="I6" s="16"/>
    </row>
    <row r="7" spans="1:9" ht="27.75" customHeight="1">
      <c r="A7" s="166">
        <v>11</v>
      </c>
      <c r="B7" s="167" t="s">
        <v>101</v>
      </c>
      <c r="C7" s="306">
        <v>114713</v>
      </c>
      <c r="D7" s="41">
        <f t="shared" si="0"/>
        <v>0.8674869173296228</v>
      </c>
      <c r="E7" s="306">
        <v>27408</v>
      </c>
      <c r="F7" s="41">
        <f t="shared" si="3"/>
        <v>0.18673213919147735</v>
      </c>
      <c r="G7" s="274">
        <f t="shared" si="1"/>
        <v>87305</v>
      </c>
      <c r="H7" s="128">
        <f t="shared" si="2"/>
        <v>318.53838295388204</v>
      </c>
      <c r="I7" s="16"/>
    </row>
    <row r="8" spans="1:9" ht="27.75" customHeight="1">
      <c r="A8" s="166">
        <v>12</v>
      </c>
      <c r="B8" s="167" t="s">
        <v>102</v>
      </c>
      <c r="C8" s="47">
        <v>519991</v>
      </c>
      <c r="D8" s="41">
        <f t="shared" si="0"/>
        <v>3.932295290238664</v>
      </c>
      <c r="E8" s="47">
        <v>385901</v>
      </c>
      <c r="F8" s="41">
        <f t="shared" si="3"/>
        <v>2.6291637203053964</v>
      </c>
      <c r="G8" s="274">
        <f t="shared" si="1"/>
        <v>134090</v>
      </c>
      <c r="H8" s="128">
        <f t="shared" si="2"/>
        <v>34.747253829350015</v>
      </c>
      <c r="I8" s="16"/>
    </row>
    <row r="9" spans="1:9" ht="27.75" customHeight="1">
      <c r="A9" s="166">
        <v>13</v>
      </c>
      <c r="B9" s="167" t="s">
        <v>103</v>
      </c>
      <c r="C9" s="47">
        <v>344638</v>
      </c>
      <c r="D9" s="41">
        <f t="shared" si="0"/>
        <v>2.6062343083577844</v>
      </c>
      <c r="E9" s="47">
        <v>365284</v>
      </c>
      <c r="F9" s="41">
        <f t="shared" si="3"/>
        <v>2.4886990197175867</v>
      </c>
      <c r="G9" s="274">
        <f t="shared" si="1"/>
        <v>-20646</v>
      </c>
      <c r="H9" s="128">
        <f t="shared" si="2"/>
        <v>-5.6520406040231705</v>
      </c>
      <c r="I9" s="16"/>
    </row>
    <row r="10" spans="1:9" ht="27.75" customHeight="1">
      <c r="A10" s="166">
        <v>14</v>
      </c>
      <c r="B10" s="167" t="s">
        <v>104</v>
      </c>
      <c r="C10" s="47">
        <v>46437</v>
      </c>
      <c r="D10" s="41">
        <f t="shared" si="0"/>
        <v>0.35116760942557246</v>
      </c>
      <c r="E10" s="47">
        <v>39156</v>
      </c>
      <c r="F10" s="41">
        <f t="shared" si="3"/>
        <v>0.2667718783633059</v>
      </c>
      <c r="G10" s="274">
        <f t="shared" si="1"/>
        <v>7281</v>
      </c>
      <c r="H10" s="128">
        <f t="shared" si="2"/>
        <v>18.594851363775668</v>
      </c>
      <c r="I10" s="16"/>
    </row>
    <row r="11" spans="1:9" ht="27.75" customHeight="1">
      <c r="A11" s="166">
        <v>15</v>
      </c>
      <c r="B11" s="167" t="s">
        <v>105</v>
      </c>
      <c r="C11" s="47">
        <v>134608</v>
      </c>
      <c r="D11" s="41">
        <f t="shared" si="0"/>
        <v>1.0179376266674733</v>
      </c>
      <c r="E11" s="47">
        <v>127328</v>
      </c>
      <c r="F11" s="41">
        <f t="shared" si="3"/>
        <v>0.8674923313985854</v>
      </c>
      <c r="G11" s="274">
        <f t="shared" si="1"/>
        <v>7280</v>
      </c>
      <c r="H11" s="128">
        <f t="shared" si="2"/>
        <v>5.717516964061322</v>
      </c>
      <c r="I11" s="16"/>
    </row>
    <row r="12" spans="1:9" ht="27.75" customHeight="1">
      <c r="A12" s="166">
        <v>16</v>
      </c>
      <c r="B12" s="167" t="s">
        <v>106</v>
      </c>
      <c r="C12" s="47">
        <v>2592709</v>
      </c>
      <c r="D12" s="41">
        <f t="shared" si="0"/>
        <v>19.606680480353308</v>
      </c>
      <c r="E12" s="47">
        <v>5564132</v>
      </c>
      <c r="F12" s="41">
        <f t="shared" si="3"/>
        <v>37.908722675998</v>
      </c>
      <c r="G12" s="274">
        <f t="shared" si="1"/>
        <v>-2971423</v>
      </c>
      <c r="H12" s="128">
        <f t="shared" si="2"/>
        <v>-53.40317231870129</v>
      </c>
      <c r="I12" s="16"/>
    </row>
    <row r="13" spans="1:9" ht="27.75" customHeight="1">
      <c r="A13" s="166">
        <v>17</v>
      </c>
      <c r="B13" s="167" t="s">
        <v>107</v>
      </c>
      <c r="C13" s="42" t="s">
        <v>123</v>
      </c>
      <c r="D13" s="48" t="s">
        <v>123</v>
      </c>
      <c r="E13" s="42" t="s">
        <v>123</v>
      </c>
      <c r="F13" s="48" t="s">
        <v>123</v>
      </c>
      <c r="G13" s="301" t="s">
        <v>139</v>
      </c>
      <c r="H13" s="302" t="s">
        <v>139</v>
      </c>
      <c r="I13" s="16"/>
    </row>
    <row r="14" spans="1:9" ht="27.75" customHeight="1">
      <c r="A14" s="166">
        <v>18</v>
      </c>
      <c r="B14" s="167" t="s">
        <v>108</v>
      </c>
      <c r="C14" s="42">
        <v>1780787</v>
      </c>
      <c r="D14" s="41">
        <f>C14/$C$4*100</f>
        <v>13.466733718503281</v>
      </c>
      <c r="E14" s="42">
        <v>2269626</v>
      </c>
      <c r="F14" s="41">
        <f aca="true" t="shared" si="4" ref="F14:F27">E14/$E$4*100</f>
        <v>15.463080784610186</v>
      </c>
      <c r="G14" s="274">
        <f t="shared" si="1"/>
        <v>-488839</v>
      </c>
      <c r="H14" s="128">
        <f t="shared" si="2"/>
        <v>-21.538306311260094</v>
      </c>
      <c r="I14" s="16"/>
    </row>
    <row r="15" spans="1:9" ht="27.75" customHeight="1">
      <c r="A15" s="166">
        <v>19</v>
      </c>
      <c r="B15" s="167" t="s">
        <v>109</v>
      </c>
      <c r="C15" s="42" t="s">
        <v>123</v>
      </c>
      <c r="D15" s="48" t="s">
        <v>123</v>
      </c>
      <c r="E15" s="247">
        <v>193855</v>
      </c>
      <c r="F15" s="41">
        <f t="shared" si="4"/>
        <v>1.3207442660159021</v>
      </c>
      <c r="G15" s="301" t="s">
        <v>139</v>
      </c>
      <c r="H15" s="302" t="s">
        <v>139</v>
      </c>
      <c r="I15" s="16"/>
    </row>
    <row r="16" spans="1:9" ht="27.75" customHeight="1">
      <c r="A16" s="166">
        <v>20</v>
      </c>
      <c r="B16" s="167" t="s">
        <v>110</v>
      </c>
      <c r="C16" s="247" t="s">
        <v>55</v>
      </c>
      <c r="D16" s="254" t="s">
        <v>55</v>
      </c>
      <c r="E16" s="247" t="s">
        <v>55</v>
      </c>
      <c r="F16" s="254" t="s">
        <v>55</v>
      </c>
      <c r="G16" s="38" t="s">
        <v>55</v>
      </c>
      <c r="H16" s="218" t="s">
        <v>55</v>
      </c>
      <c r="I16" s="16"/>
    </row>
    <row r="17" spans="1:9" ht="27.75" customHeight="1">
      <c r="A17" s="166">
        <v>21</v>
      </c>
      <c r="B17" s="167" t="s">
        <v>111</v>
      </c>
      <c r="C17" s="306">
        <v>681007</v>
      </c>
      <c r="D17" s="41">
        <f>C17/$C$4*100</f>
        <v>5.149936477207417</v>
      </c>
      <c r="E17" s="306">
        <v>366178</v>
      </c>
      <c r="F17" s="41">
        <f t="shared" si="4"/>
        <v>2.494789888530969</v>
      </c>
      <c r="G17" s="274">
        <f t="shared" si="1"/>
        <v>314829</v>
      </c>
      <c r="H17" s="128">
        <f t="shared" si="2"/>
        <v>85.97703848947779</v>
      </c>
      <c r="I17" s="16"/>
    </row>
    <row r="18" spans="1:9" ht="27.75" customHeight="1">
      <c r="A18" s="166">
        <v>22</v>
      </c>
      <c r="B18" s="167" t="s">
        <v>112</v>
      </c>
      <c r="C18" s="47">
        <v>40054</v>
      </c>
      <c r="D18" s="41">
        <f>C18/$C$4*100</f>
        <v>0.30289784929973684</v>
      </c>
      <c r="E18" s="47">
        <v>40540</v>
      </c>
      <c r="F18" s="41">
        <f t="shared" si="4"/>
        <v>0.2762011428350296</v>
      </c>
      <c r="G18" s="274">
        <f>C18-E18</f>
        <v>-486</v>
      </c>
      <c r="H18" s="128">
        <f>G18/E18*100</f>
        <v>-1.1988159842131227</v>
      </c>
      <c r="I18" s="16"/>
    </row>
    <row r="19" spans="1:9" ht="27.75" customHeight="1">
      <c r="A19" s="166">
        <v>23</v>
      </c>
      <c r="B19" s="167" t="s">
        <v>113</v>
      </c>
      <c r="C19" s="47">
        <v>1001189</v>
      </c>
      <c r="D19" s="41">
        <f>C19/$C$4*100</f>
        <v>7.571228712302247</v>
      </c>
      <c r="E19" s="47">
        <v>-723266</v>
      </c>
      <c r="F19" s="41">
        <f t="shared" si="4"/>
        <v>-4.9276491310735215</v>
      </c>
      <c r="G19" s="274">
        <f>C19-E19</f>
        <v>1724455</v>
      </c>
      <c r="H19" s="128">
        <f>G19/E19*100</f>
        <v>-238.42611155508484</v>
      </c>
      <c r="I19" s="16"/>
    </row>
    <row r="20" spans="1:9" ht="27.75" customHeight="1">
      <c r="A20" s="166">
        <v>24</v>
      </c>
      <c r="B20" s="167" t="s">
        <v>114</v>
      </c>
      <c r="C20" s="47">
        <v>1240675</v>
      </c>
      <c r="D20" s="41">
        <f aca="true" t="shared" si="5" ref="D20:D28">C20/$C$4*100</f>
        <v>9.382278653316797</v>
      </c>
      <c r="E20" s="47">
        <v>923985</v>
      </c>
      <c r="F20" s="41">
        <f t="shared" si="4"/>
        <v>6.295158188515661</v>
      </c>
      <c r="G20" s="274">
        <f aca="true" t="shared" si="6" ref="G20:G27">C20-E20</f>
        <v>316690</v>
      </c>
      <c r="H20" s="128">
        <f aca="true" t="shared" si="7" ref="H20:H27">G20/E20*100</f>
        <v>34.27436592585377</v>
      </c>
      <c r="I20" s="16"/>
    </row>
    <row r="21" spans="1:9" ht="27.75" customHeight="1">
      <c r="A21" s="166">
        <v>25</v>
      </c>
      <c r="B21" s="167" t="s">
        <v>115</v>
      </c>
      <c r="C21" s="47">
        <v>97446</v>
      </c>
      <c r="D21" s="41">
        <f t="shared" si="5"/>
        <v>0.7369097673855833</v>
      </c>
      <c r="E21" s="47">
        <v>229867</v>
      </c>
      <c r="F21" s="41">
        <f t="shared" si="4"/>
        <v>1.5660959077469105</v>
      </c>
      <c r="G21" s="274">
        <f t="shared" si="6"/>
        <v>-132421</v>
      </c>
      <c r="H21" s="128">
        <f t="shared" si="7"/>
        <v>-57.60766008169942</v>
      </c>
      <c r="I21" s="16"/>
    </row>
    <row r="22" spans="1:9" ht="27.75" customHeight="1">
      <c r="A22" s="166">
        <v>26</v>
      </c>
      <c r="B22" s="167" t="s">
        <v>116</v>
      </c>
      <c r="C22" s="47">
        <v>562140</v>
      </c>
      <c r="D22" s="41">
        <f t="shared" si="5"/>
        <v>4.251036026498079</v>
      </c>
      <c r="E22" s="47">
        <v>454098</v>
      </c>
      <c r="F22" s="41">
        <f t="shared" si="4"/>
        <v>3.09379345237053</v>
      </c>
      <c r="G22" s="274">
        <f t="shared" si="6"/>
        <v>108042</v>
      </c>
      <c r="H22" s="128">
        <f t="shared" si="7"/>
        <v>23.79266149597664</v>
      </c>
      <c r="I22" s="16"/>
    </row>
    <row r="23" spans="1:9" ht="27.75" customHeight="1">
      <c r="A23" s="166">
        <v>27</v>
      </c>
      <c r="B23" s="167" t="s">
        <v>117</v>
      </c>
      <c r="C23" s="47">
        <v>1447195</v>
      </c>
      <c r="D23" s="41">
        <f t="shared" si="5"/>
        <v>10.944031882392087</v>
      </c>
      <c r="E23" s="47">
        <v>1568751</v>
      </c>
      <c r="F23" s="41">
        <f t="shared" si="4"/>
        <v>10.687982709018144</v>
      </c>
      <c r="G23" s="274">
        <f t="shared" si="6"/>
        <v>-121556</v>
      </c>
      <c r="H23" s="128">
        <f t="shared" si="7"/>
        <v>-7.748584702097401</v>
      </c>
      <c r="I23" s="16"/>
    </row>
    <row r="24" spans="1:9" ht="27.75" customHeight="1">
      <c r="A24" s="166">
        <v>28</v>
      </c>
      <c r="B24" s="167" t="s">
        <v>118</v>
      </c>
      <c r="C24" s="47">
        <v>376079</v>
      </c>
      <c r="D24" s="41">
        <f t="shared" si="5"/>
        <v>2.843998608548353</v>
      </c>
      <c r="E24" s="47">
        <v>321166</v>
      </c>
      <c r="F24" s="41">
        <f t="shared" si="4"/>
        <v>2.1881207755243</v>
      </c>
      <c r="G24" s="274">
        <f t="shared" si="6"/>
        <v>54913</v>
      </c>
      <c r="H24" s="128">
        <f t="shared" si="7"/>
        <v>17.098011620159046</v>
      </c>
      <c r="I24" s="16"/>
    </row>
    <row r="25" spans="1:9" ht="27.75" customHeight="1">
      <c r="A25" s="166">
        <v>29</v>
      </c>
      <c r="B25" s="167" t="s">
        <v>119</v>
      </c>
      <c r="C25" s="47">
        <v>473659</v>
      </c>
      <c r="D25" s="41">
        <f t="shared" si="5"/>
        <v>3.5819217157203784</v>
      </c>
      <c r="E25" s="47">
        <v>544088</v>
      </c>
      <c r="F25" s="41">
        <f t="shared" si="4"/>
        <v>3.7069000346034926</v>
      </c>
      <c r="G25" s="274">
        <f t="shared" si="6"/>
        <v>-70429</v>
      </c>
      <c r="H25" s="128">
        <f t="shared" si="7"/>
        <v>-12.944413403714105</v>
      </c>
      <c r="I25" s="16"/>
    </row>
    <row r="26" spans="1:9" ht="27.75" customHeight="1">
      <c r="A26" s="166">
        <v>30</v>
      </c>
      <c r="B26" s="167" t="s">
        <v>120</v>
      </c>
      <c r="C26" s="47">
        <v>212971</v>
      </c>
      <c r="D26" s="41">
        <f t="shared" si="5"/>
        <v>1.6105372213315587</v>
      </c>
      <c r="E26" s="47">
        <v>181048</v>
      </c>
      <c r="F26" s="41">
        <f t="shared" si="4"/>
        <v>1.2334895043906375</v>
      </c>
      <c r="G26" s="274">
        <f t="shared" si="6"/>
        <v>31923</v>
      </c>
      <c r="H26" s="128">
        <f t="shared" si="7"/>
        <v>17.632340594759402</v>
      </c>
      <c r="I26" s="16"/>
    </row>
    <row r="27" spans="1:9" ht="27.75" customHeight="1">
      <c r="A27" s="166">
        <v>31</v>
      </c>
      <c r="B27" s="167" t="s">
        <v>121</v>
      </c>
      <c r="C27" s="47">
        <v>858685</v>
      </c>
      <c r="D27" s="41">
        <f t="shared" si="5"/>
        <v>6.493579660606794</v>
      </c>
      <c r="E27" s="47">
        <v>1117136</v>
      </c>
      <c r="F27" s="41">
        <f t="shared" si="4"/>
        <v>7.611106065667332</v>
      </c>
      <c r="G27" s="274">
        <f t="shared" si="6"/>
        <v>-258451</v>
      </c>
      <c r="H27" s="128">
        <f t="shared" si="7"/>
        <v>-23.135142005986737</v>
      </c>
      <c r="I27" s="16"/>
    </row>
    <row r="28" spans="1:9" ht="27.75" customHeight="1">
      <c r="A28" s="162">
        <v>32</v>
      </c>
      <c r="B28" s="168" t="s">
        <v>122</v>
      </c>
      <c r="C28" s="300">
        <v>93192</v>
      </c>
      <c r="D28" s="121">
        <f t="shared" si="5"/>
        <v>0.7047400102846426</v>
      </c>
      <c r="E28" s="300" t="s">
        <v>139</v>
      </c>
      <c r="F28" s="299" t="s">
        <v>139</v>
      </c>
      <c r="G28" s="300" t="s">
        <v>139</v>
      </c>
      <c r="H28" s="299" t="s">
        <v>139</v>
      </c>
      <c r="I28" s="16"/>
    </row>
    <row r="29" spans="1:8" s="243" customFormat="1" ht="15.75" customHeight="1">
      <c r="A29" s="248"/>
      <c r="B29" s="248"/>
      <c r="C29" s="248"/>
      <c r="D29" s="248"/>
      <c r="E29" s="248"/>
      <c r="F29" s="248"/>
      <c r="G29" s="248"/>
      <c r="H29" s="248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12.75">
      <c r="A34" s="16"/>
      <c r="B34" s="16"/>
    </row>
    <row r="35" spans="1:2" ht="12.75">
      <c r="A35" s="16"/>
      <c r="B35" s="16"/>
    </row>
    <row r="36" spans="1:2" ht="12.75">
      <c r="A36" s="16"/>
      <c r="B36" s="16"/>
    </row>
    <row r="37" spans="1:2" ht="12.75">
      <c r="A37" s="16"/>
      <c r="B37" s="16"/>
    </row>
    <row r="38" spans="1:2" ht="12.75">
      <c r="A38" s="16"/>
      <c r="B38" s="16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2" ht="12.75">
      <c r="A44" s="16"/>
      <c r="B44" s="16"/>
    </row>
    <row r="45" spans="1:2" ht="12.75">
      <c r="A45" s="16"/>
      <c r="B45" s="16"/>
    </row>
    <row r="46" spans="1:2" ht="12.75">
      <c r="A46" s="16"/>
      <c r="B46" s="16"/>
    </row>
    <row r="47" spans="1:2" ht="12.75">
      <c r="A47" s="16"/>
      <c r="B47" s="16"/>
    </row>
    <row r="48" spans="1:2" ht="12.75">
      <c r="A48" s="16"/>
      <c r="B48" s="16"/>
    </row>
    <row r="49" spans="1:2" ht="12.75">
      <c r="A49" s="16"/>
      <c r="B49" s="16"/>
    </row>
    <row r="50" spans="1:2" ht="12.75">
      <c r="A50" s="16"/>
      <c r="B50" s="16"/>
    </row>
    <row r="51" spans="1:2" ht="12.75">
      <c r="A51" s="16"/>
      <c r="B51" s="16"/>
    </row>
    <row r="52" spans="1:2" ht="12.75">
      <c r="A52" s="16"/>
      <c r="B52" s="16"/>
    </row>
    <row r="53" spans="1:2" ht="12.75">
      <c r="A53" s="16"/>
      <c r="B53" s="16"/>
    </row>
    <row r="54" spans="1:2" ht="12.75">
      <c r="A54" s="16"/>
      <c r="B54" s="16"/>
    </row>
    <row r="55" spans="1:2" ht="12.75">
      <c r="A55" s="16"/>
      <c r="B55" s="16"/>
    </row>
    <row r="56" spans="1:2" ht="12.75">
      <c r="A56" s="16"/>
      <c r="B56" s="16"/>
    </row>
    <row r="57" spans="1:2" ht="12.75">
      <c r="A57" s="16"/>
      <c r="B57" s="16"/>
    </row>
    <row r="58" spans="1:2" ht="12.75">
      <c r="A58" s="16"/>
      <c r="B58" s="16"/>
    </row>
    <row r="59" spans="1:2" ht="12.75">
      <c r="A59" s="16"/>
      <c r="B59" s="16"/>
    </row>
    <row r="60" spans="1:2" ht="12.75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spans="1:2" ht="12.75">
      <c r="A86" s="16"/>
      <c r="B86" s="16"/>
    </row>
    <row r="87" spans="1:2" ht="12.75">
      <c r="A87" s="16"/>
      <c r="B87" s="16"/>
    </row>
    <row r="88" spans="1:2" ht="12.75">
      <c r="A88" s="16"/>
      <c r="B88" s="16"/>
    </row>
    <row r="89" spans="1:2" ht="12.75">
      <c r="A89" s="16"/>
      <c r="B89" s="16"/>
    </row>
    <row r="90" spans="1:2" ht="12.75">
      <c r="A90" s="16"/>
      <c r="B90" s="16"/>
    </row>
    <row r="91" spans="1:2" ht="12.75">
      <c r="A91" s="16"/>
      <c r="B91" s="16"/>
    </row>
    <row r="92" spans="1:2" ht="12.75">
      <c r="A92" s="16"/>
      <c r="B92" s="16"/>
    </row>
    <row r="93" spans="1:2" ht="12.75">
      <c r="A93" s="16"/>
      <c r="B93" s="16"/>
    </row>
    <row r="94" spans="1:2" ht="12.75">
      <c r="A94" s="16"/>
      <c r="B94" s="16"/>
    </row>
    <row r="95" spans="1:2" ht="12.75">
      <c r="A95" s="16"/>
      <c r="B95" s="16"/>
    </row>
    <row r="96" spans="1:2" ht="12.75">
      <c r="A96" s="16"/>
      <c r="B96" s="16"/>
    </row>
    <row r="97" spans="1:2" ht="12.75">
      <c r="A97" s="16"/>
      <c r="B97" s="16"/>
    </row>
    <row r="98" spans="1:2" ht="12.75">
      <c r="A98" s="16"/>
      <c r="B98" s="16"/>
    </row>
    <row r="99" spans="1:2" ht="12.75">
      <c r="A99" s="16"/>
      <c r="B99" s="16"/>
    </row>
    <row r="100" spans="1:2" ht="12.75">
      <c r="A100" s="16"/>
      <c r="B100" s="16"/>
    </row>
    <row r="101" spans="1:2" ht="12.75">
      <c r="A101" s="16"/>
      <c r="B101" s="16"/>
    </row>
    <row r="102" spans="1:2" ht="12.75">
      <c r="A102" s="16"/>
      <c r="B102" s="16"/>
    </row>
    <row r="103" spans="1:2" ht="12.75">
      <c r="A103" s="16"/>
      <c r="B103" s="16"/>
    </row>
    <row r="104" spans="1:2" ht="12.75">
      <c r="A104" s="16"/>
      <c r="B104" s="16"/>
    </row>
    <row r="105" spans="1:2" ht="12.75">
      <c r="A105" s="16"/>
      <c r="B105" s="16"/>
    </row>
    <row r="106" spans="1:2" ht="12.75">
      <c r="A106" s="16"/>
      <c r="B106" s="16"/>
    </row>
    <row r="107" spans="1:2" ht="12.75">
      <c r="A107" s="16"/>
      <c r="B107" s="16"/>
    </row>
    <row r="108" spans="1:2" ht="12.75">
      <c r="A108" s="16"/>
      <c r="B108" s="16"/>
    </row>
    <row r="109" spans="1:2" ht="12.75">
      <c r="A109" s="16"/>
      <c r="B109" s="16"/>
    </row>
    <row r="110" spans="1:2" ht="12.75">
      <c r="A110" s="16"/>
      <c r="B110" s="16"/>
    </row>
    <row r="111" spans="1:2" ht="12.75">
      <c r="A111" s="16"/>
      <c r="B111" s="16"/>
    </row>
    <row r="112" spans="1:2" ht="12.75">
      <c r="A112" s="16"/>
      <c r="B112" s="16"/>
    </row>
    <row r="113" spans="1:2" ht="12.75">
      <c r="A113" s="16"/>
      <c r="B113" s="16"/>
    </row>
    <row r="114" spans="1:2" ht="12.75">
      <c r="A114" s="16"/>
      <c r="B114" s="16"/>
    </row>
    <row r="115" spans="1:2" ht="12.75">
      <c r="A115" s="16"/>
      <c r="B115" s="16"/>
    </row>
    <row r="116" spans="1:2" ht="12.75">
      <c r="A116" s="16"/>
      <c r="B116" s="16"/>
    </row>
    <row r="117" spans="1:2" ht="12.75">
      <c r="A117" s="16"/>
      <c r="B117" s="16"/>
    </row>
    <row r="118" spans="1:2" ht="12.75">
      <c r="A118" s="16"/>
      <c r="B118" s="16"/>
    </row>
    <row r="119" spans="1:2" ht="12.75">
      <c r="A119" s="16"/>
      <c r="B119" s="16"/>
    </row>
    <row r="120" spans="1:2" ht="12.75">
      <c r="A120" s="16"/>
      <c r="B120" s="16"/>
    </row>
    <row r="121" spans="1:2" ht="12.75">
      <c r="A121" s="16"/>
      <c r="B121" s="16"/>
    </row>
    <row r="122" spans="1:2" ht="12.75">
      <c r="A122" s="16"/>
      <c r="B122" s="16"/>
    </row>
    <row r="123" spans="1:2" ht="12.75">
      <c r="A123" s="16"/>
      <c r="B123" s="16"/>
    </row>
    <row r="124" spans="1:2" ht="12.75">
      <c r="A124" s="16"/>
      <c r="B124" s="16"/>
    </row>
    <row r="125" spans="1:2" ht="12.75">
      <c r="A125" s="16"/>
      <c r="B125" s="16"/>
    </row>
    <row r="126" spans="1:2" ht="12.75">
      <c r="A126" s="16"/>
      <c r="B126" s="16"/>
    </row>
    <row r="127" spans="1:2" ht="12.75">
      <c r="A127" s="16"/>
      <c r="B127" s="16"/>
    </row>
    <row r="128" spans="1:2" ht="12.75">
      <c r="A128" s="16"/>
      <c r="B128" s="16"/>
    </row>
    <row r="129" spans="1:2" ht="12.75">
      <c r="A129" s="16"/>
      <c r="B129" s="16"/>
    </row>
    <row r="130" spans="1:2" ht="12.75">
      <c r="A130" s="16"/>
      <c r="B130" s="16"/>
    </row>
    <row r="131" spans="1:2" ht="12.75">
      <c r="A131" s="16"/>
      <c r="B131" s="16"/>
    </row>
    <row r="132" spans="1:2" ht="12.75">
      <c r="A132" s="16"/>
      <c r="B132" s="16"/>
    </row>
    <row r="133" spans="1:2" ht="12.75">
      <c r="A133" s="16"/>
      <c r="B133" s="16"/>
    </row>
    <row r="134" spans="1:2" ht="12.75">
      <c r="A134" s="16"/>
      <c r="B134" s="16"/>
    </row>
    <row r="135" spans="1:2" ht="12.75">
      <c r="A135" s="16"/>
      <c r="B135" s="16"/>
    </row>
    <row r="136" spans="1:2" ht="12.75">
      <c r="A136" s="16"/>
      <c r="B136" s="16"/>
    </row>
    <row r="137" spans="1:2" ht="12.75">
      <c r="A137" s="16"/>
      <c r="B137" s="16"/>
    </row>
    <row r="138" spans="1:2" ht="12.75">
      <c r="A138" s="16"/>
      <c r="B138" s="16"/>
    </row>
    <row r="139" spans="1:2" ht="12.75">
      <c r="A139" s="16"/>
      <c r="B139" s="16"/>
    </row>
    <row r="140" spans="1:2" ht="12.75">
      <c r="A140" s="16"/>
      <c r="B140" s="16"/>
    </row>
    <row r="141" spans="1:2" ht="12.75">
      <c r="A141" s="16"/>
      <c r="B141" s="16"/>
    </row>
    <row r="142" spans="1:2" ht="12.75">
      <c r="A142" s="16"/>
      <c r="B142" s="16"/>
    </row>
    <row r="143" spans="1:2" ht="12.75">
      <c r="A143" s="16"/>
      <c r="B143" s="16"/>
    </row>
    <row r="144" spans="1:2" ht="12.75">
      <c r="A144" s="16"/>
      <c r="B144" s="16"/>
    </row>
    <row r="145" spans="1:2" ht="12.75">
      <c r="A145" s="16"/>
      <c r="B145" s="16"/>
    </row>
    <row r="146" spans="1:2" ht="12.75">
      <c r="A146" s="16"/>
      <c r="B146" s="16"/>
    </row>
    <row r="147" spans="1:2" ht="12.75">
      <c r="A147" s="16"/>
      <c r="B147" s="16"/>
    </row>
    <row r="148" spans="1:2" ht="12.75">
      <c r="A148" s="16"/>
      <c r="B148" s="16"/>
    </row>
    <row r="149" spans="1:2" ht="12.75">
      <c r="A149" s="16"/>
      <c r="B149" s="16"/>
    </row>
  </sheetData>
  <sheetProtection/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&amp;C－１６－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">
      <selection activeCell="H46" sqref="H46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97</v>
      </c>
    </row>
    <row r="2" ht="27" customHeight="1">
      <c r="A2" s="8"/>
    </row>
    <row r="3" spans="1:2" ht="27" customHeight="1">
      <c r="A3" s="2" t="s">
        <v>87</v>
      </c>
      <c r="B3" s="6"/>
    </row>
    <row r="4" spans="1:7" ht="13.5" customHeight="1">
      <c r="A4" s="6"/>
      <c r="B4" s="363" t="s">
        <v>69</v>
      </c>
      <c r="C4" s="363"/>
      <c r="D4" s="363"/>
      <c r="E4" s="363"/>
      <c r="F4" s="363"/>
      <c r="G4" s="363"/>
    </row>
    <row r="5" spans="1:10" ht="27" customHeight="1">
      <c r="A5" s="169" t="s">
        <v>68</v>
      </c>
      <c r="B5" s="170" t="s">
        <v>131</v>
      </c>
      <c r="C5" s="170" t="s">
        <v>132</v>
      </c>
      <c r="D5" s="170" t="s">
        <v>133</v>
      </c>
      <c r="E5" s="170" t="s">
        <v>134</v>
      </c>
      <c r="F5" s="170" t="s">
        <v>135</v>
      </c>
      <c r="G5" s="170" t="s">
        <v>157</v>
      </c>
      <c r="H5" s="21"/>
      <c r="I5" s="21"/>
      <c r="J5" s="21"/>
    </row>
    <row r="6" spans="1:7" ht="27" customHeight="1">
      <c r="A6" s="171" t="s">
        <v>51</v>
      </c>
      <c r="B6" s="89">
        <v>1570051</v>
      </c>
      <c r="C6" s="214">
        <v>2250630</v>
      </c>
      <c r="D6" s="214">
        <v>2030340</v>
      </c>
      <c r="E6" s="214">
        <v>974360</v>
      </c>
      <c r="F6" s="214">
        <v>1124701</v>
      </c>
      <c r="G6" s="214">
        <v>1012272</v>
      </c>
    </row>
    <row r="7" spans="1:7" ht="27" customHeight="1">
      <c r="A7" s="171" t="s">
        <v>26</v>
      </c>
      <c r="B7" s="66">
        <v>89.26719133601922</v>
      </c>
      <c r="C7" s="66">
        <f>C6/B6*100</f>
        <v>143.34757278585218</v>
      </c>
      <c r="D7" s="66">
        <f>D6/C6*100</f>
        <v>90.2120739526266</v>
      </c>
      <c r="E7" s="66">
        <f>E6/D6*100</f>
        <v>47.989991824029474</v>
      </c>
      <c r="F7" s="66">
        <f>F6/E6*100</f>
        <v>115.42971796871792</v>
      </c>
      <c r="G7" s="66">
        <f>G6/F6*100</f>
        <v>90.00365430456628</v>
      </c>
    </row>
    <row r="8" spans="1:7" ht="27" customHeight="1">
      <c r="A8" s="137" t="s">
        <v>36</v>
      </c>
      <c r="B8" s="117">
        <f aca="true" t="shared" si="0" ref="B8:G8">B6/B11</f>
        <v>16526.852631578946</v>
      </c>
      <c r="C8" s="188">
        <f t="shared" si="0"/>
        <v>22965.61224489796</v>
      </c>
      <c r="D8" s="188">
        <f t="shared" si="0"/>
        <v>22068.91304347826</v>
      </c>
      <c r="E8" s="188">
        <f t="shared" si="0"/>
        <v>10947.865168539325</v>
      </c>
      <c r="F8" s="188">
        <f t="shared" si="0"/>
        <v>12225.010869565218</v>
      </c>
      <c r="G8" s="188">
        <f t="shared" si="0"/>
        <v>11123.868131868132</v>
      </c>
    </row>
    <row r="9" spans="1:4" ht="22.5" customHeight="1">
      <c r="A9" s="207" t="s">
        <v>83</v>
      </c>
      <c r="B9" s="207"/>
      <c r="C9" s="207"/>
      <c r="D9" s="16"/>
    </row>
    <row r="10" spans="1:4" ht="26.25" customHeight="1">
      <c r="A10" s="16"/>
      <c r="B10" s="16"/>
      <c r="C10" s="16"/>
      <c r="D10" s="16"/>
    </row>
    <row r="11" spans="1:7" s="3" customFormat="1" ht="27" customHeight="1">
      <c r="A11" s="277" t="s">
        <v>129</v>
      </c>
      <c r="B11" s="3">
        <v>95</v>
      </c>
      <c r="C11" s="10">
        <v>98</v>
      </c>
      <c r="D11" s="3">
        <v>92</v>
      </c>
      <c r="E11" s="3">
        <v>89</v>
      </c>
      <c r="F11" s="3">
        <v>92</v>
      </c>
      <c r="G11" s="3">
        <v>91</v>
      </c>
    </row>
    <row r="13" spans="1:7" ht="14.25">
      <c r="A13" s="4" t="s">
        <v>16</v>
      </c>
      <c r="B13" s="204">
        <v>524</v>
      </c>
      <c r="C13" s="204">
        <v>508</v>
      </c>
      <c r="D13" s="4">
        <v>495</v>
      </c>
      <c r="E13" s="4">
        <v>450</v>
      </c>
      <c r="F13" s="4">
        <v>433</v>
      </c>
      <c r="G13" s="4">
        <v>461</v>
      </c>
    </row>
    <row r="14" ht="12.75">
      <c r="B14" s="209"/>
    </row>
    <row r="15" ht="12.75">
      <c r="B15" s="209"/>
    </row>
  </sheetData>
  <sheetProtection/>
  <mergeCells count="1">
    <mergeCell ref="B4:G4"/>
  </mergeCells>
  <printOptions/>
  <pageMargins left="0.75" right="0.63" top="1" bottom="1" header="0.512" footer="0.512"/>
  <pageSetup horizontalDpi="300" verticalDpi="300" orientation="portrait" paperSize="9" scale="94" r:id="rId1"/>
  <headerFooter alignWithMargins="0">
    <oddFooter>&amp;C－１７－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14.625" style="4" customWidth="1"/>
    <col min="2" max="2" width="13.625" style="4" customWidth="1"/>
    <col min="3" max="3" width="10.375" style="4" customWidth="1"/>
    <col min="4" max="4" width="13.625" style="4" customWidth="1"/>
    <col min="5" max="5" width="10.375" style="4" customWidth="1"/>
    <col min="6" max="6" width="13.625" style="4" customWidth="1"/>
    <col min="7" max="7" width="10.375" style="4" customWidth="1"/>
    <col min="8" max="16384" width="9.00390625" style="4" customWidth="1"/>
  </cols>
  <sheetData>
    <row r="1" spans="1:7" s="25" customFormat="1" ht="27.75" customHeight="1">
      <c r="A1" s="2" t="s">
        <v>88</v>
      </c>
      <c r="B1" s="1"/>
      <c r="C1" s="1"/>
      <c r="D1" s="1"/>
      <c r="E1" s="1"/>
      <c r="F1" s="1"/>
      <c r="G1" s="68"/>
    </row>
    <row r="2" spans="1:7" ht="27.75" customHeight="1">
      <c r="A2" s="335" t="s">
        <v>28</v>
      </c>
      <c r="B2" s="337" t="s">
        <v>150</v>
      </c>
      <c r="C2" s="338"/>
      <c r="D2" s="337" t="s">
        <v>130</v>
      </c>
      <c r="E2" s="338"/>
      <c r="F2" s="364" t="s">
        <v>52</v>
      </c>
      <c r="G2" s="365"/>
    </row>
    <row r="3" spans="1:7" ht="27.75" customHeight="1">
      <c r="A3" s="336"/>
      <c r="B3" s="143" t="s">
        <v>41</v>
      </c>
      <c r="C3" s="144" t="s">
        <v>1</v>
      </c>
      <c r="D3" s="143" t="s">
        <v>41</v>
      </c>
      <c r="E3" s="144" t="s">
        <v>1</v>
      </c>
      <c r="F3" s="145" t="s">
        <v>54</v>
      </c>
      <c r="G3" s="152" t="s">
        <v>53</v>
      </c>
    </row>
    <row r="4" spans="1:7" s="51" customFormat="1" ht="27.75" customHeight="1">
      <c r="A4" s="125" t="s">
        <v>15</v>
      </c>
      <c r="B4" s="221">
        <v>1012272</v>
      </c>
      <c r="C4" s="220">
        <v>100</v>
      </c>
      <c r="D4" s="221">
        <v>1124701</v>
      </c>
      <c r="E4" s="220">
        <v>100</v>
      </c>
      <c r="F4" s="222">
        <f>B4-D4</f>
        <v>-112429</v>
      </c>
      <c r="G4" s="250">
        <f>F4/D4*100</f>
        <v>-9.99634569543372</v>
      </c>
    </row>
    <row r="5" spans="1:7" ht="27.75" customHeight="1">
      <c r="A5" s="160" t="s">
        <v>48</v>
      </c>
      <c r="B5" s="43">
        <v>380391</v>
      </c>
      <c r="C5" s="249">
        <f>B5/B4*100</f>
        <v>37.57794347764237</v>
      </c>
      <c r="D5" s="43">
        <v>324253</v>
      </c>
      <c r="E5" s="249">
        <f>D5/D4*100</f>
        <v>28.83015130243505</v>
      </c>
      <c r="F5" s="43">
        <f>B5-D5</f>
        <v>56138</v>
      </c>
      <c r="G5" s="251">
        <f>F5/D5*100</f>
        <v>17.313024089214284</v>
      </c>
    </row>
    <row r="6" spans="1:7" ht="27.75" customHeight="1">
      <c r="A6" s="313" t="s">
        <v>147</v>
      </c>
      <c r="B6" s="314">
        <v>269521</v>
      </c>
      <c r="C6" s="317">
        <f>B6/B4*100</f>
        <v>26.62535365988588</v>
      </c>
      <c r="D6" s="314">
        <v>205524</v>
      </c>
      <c r="E6" s="317">
        <f>D6/D4*100</f>
        <v>18.27365673187807</v>
      </c>
      <c r="F6" s="309">
        <f>B6-D6</f>
        <v>63997</v>
      </c>
      <c r="G6" s="311">
        <f>F6/D6*100</f>
        <v>31.138455849438508</v>
      </c>
    </row>
    <row r="7" spans="1:7" ht="27.75" customHeight="1">
      <c r="A7" s="313" t="s">
        <v>148</v>
      </c>
      <c r="B7" s="309" t="s">
        <v>123</v>
      </c>
      <c r="C7" s="311" t="s">
        <v>123</v>
      </c>
      <c r="D7" s="309" t="s">
        <v>123</v>
      </c>
      <c r="E7" s="311" t="s">
        <v>123</v>
      </c>
      <c r="F7" s="309" t="s">
        <v>123</v>
      </c>
      <c r="G7" s="311" t="s">
        <v>123</v>
      </c>
    </row>
    <row r="8" spans="1:7" ht="27.75" customHeight="1">
      <c r="A8" s="160" t="s">
        <v>149</v>
      </c>
      <c r="B8" s="42">
        <v>214835</v>
      </c>
      <c r="C8" s="303">
        <f>B8/B4*100</f>
        <v>21.223050721545196</v>
      </c>
      <c r="D8" s="42">
        <v>320775</v>
      </c>
      <c r="E8" s="303">
        <f>D8/D4*100</f>
        <v>28.52091355835907</v>
      </c>
      <c r="F8" s="42" t="s">
        <v>123</v>
      </c>
      <c r="G8" s="259" t="s">
        <v>123</v>
      </c>
    </row>
    <row r="9" spans="1:7" ht="27.75" customHeight="1">
      <c r="A9" s="161" t="s">
        <v>7</v>
      </c>
      <c r="B9" s="257" t="s">
        <v>123</v>
      </c>
      <c r="C9" s="258" t="s">
        <v>123</v>
      </c>
      <c r="D9" s="257" t="s">
        <v>123</v>
      </c>
      <c r="E9" s="258" t="s">
        <v>123</v>
      </c>
      <c r="F9" s="257" t="s">
        <v>123</v>
      </c>
      <c r="G9" s="260" t="s">
        <v>123</v>
      </c>
    </row>
    <row r="10" spans="2:3" ht="12.75">
      <c r="B10" s="34"/>
      <c r="C10" s="255"/>
    </row>
    <row r="11" ht="12.75">
      <c r="H11" s="202"/>
    </row>
  </sheetData>
  <sheetProtection/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 topLeftCell="A1">
      <selection activeCell="F23" sqref="F23"/>
    </sheetView>
  </sheetViews>
  <sheetFormatPr defaultColWidth="9.00390625" defaultRowHeight="13.5"/>
  <cols>
    <col min="1" max="1" width="7.25390625" style="4" customWidth="1"/>
    <col min="2" max="2" width="12.25390625" style="4" customWidth="1"/>
    <col min="3" max="3" width="12.75390625" style="4" customWidth="1"/>
    <col min="4" max="4" width="10.875" style="4" customWidth="1"/>
    <col min="5" max="5" width="12.75390625" style="4" customWidth="1"/>
    <col min="6" max="6" width="10.875" style="268" customWidth="1"/>
    <col min="7" max="7" width="12.75390625" style="4" customWidth="1"/>
    <col min="8" max="8" width="10.875" style="4" customWidth="1"/>
    <col min="9" max="9" width="3.625" style="4" customWidth="1"/>
    <col min="10" max="10" width="10.625" style="4" customWidth="1"/>
    <col min="11" max="16384" width="9.00390625" style="4" customWidth="1"/>
  </cols>
  <sheetData>
    <row r="1" spans="1:6" s="25" customFormat="1" ht="27.75" customHeight="1">
      <c r="A1" s="2" t="s">
        <v>89</v>
      </c>
      <c r="F1" s="267"/>
    </row>
    <row r="2" spans="1:9" ht="23.25" customHeight="1">
      <c r="A2" s="338" t="s">
        <v>44</v>
      </c>
      <c r="B2" s="338"/>
      <c r="C2" s="366" t="s">
        <v>150</v>
      </c>
      <c r="D2" s="367"/>
      <c r="E2" s="366" t="s">
        <v>130</v>
      </c>
      <c r="F2" s="367"/>
      <c r="G2" s="337" t="s">
        <v>10</v>
      </c>
      <c r="H2" s="339"/>
      <c r="I2" s="16"/>
    </row>
    <row r="3" spans="1:12" ht="24" customHeight="1">
      <c r="A3" s="342"/>
      <c r="B3" s="342"/>
      <c r="C3" s="151" t="s">
        <v>41</v>
      </c>
      <c r="D3" s="172" t="s">
        <v>1</v>
      </c>
      <c r="E3" s="151" t="s">
        <v>41</v>
      </c>
      <c r="F3" s="172" t="s">
        <v>1</v>
      </c>
      <c r="G3" s="265" t="s">
        <v>42</v>
      </c>
      <c r="H3" s="146" t="s">
        <v>32</v>
      </c>
      <c r="I3" s="16"/>
      <c r="L3" s="19"/>
    </row>
    <row r="4" spans="1:9" s="25" customFormat="1" ht="28.5" customHeight="1">
      <c r="A4" s="341" t="s">
        <v>15</v>
      </c>
      <c r="B4" s="341"/>
      <c r="C4" s="50">
        <v>1012272</v>
      </c>
      <c r="D4" s="37">
        <v>100</v>
      </c>
      <c r="E4" s="50">
        <v>1124701</v>
      </c>
      <c r="F4" s="37">
        <v>100</v>
      </c>
      <c r="G4" s="50">
        <f>C4-E4</f>
        <v>-112429</v>
      </c>
      <c r="H4" s="139">
        <f>G4/E4*100</f>
        <v>-9.99634569543372</v>
      </c>
      <c r="I4" s="102"/>
    </row>
    <row r="5" spans="1:10" ht="28.5" customHeight="1">
      <c r="A5" s="83">
        <v>9</v>
      </c>
      <c r="B5" s="155" t="s">
        <v>99</v>
      </c>
      <c r="C5" s="20">
        <v>4935</v>
      </c>
      <c r="D5" s="62">
        <f>C5/$C$4*100</f>
        <v>0.4875171890559059</v>
      </c>
      <c r="E5" s="20">
        <v>50460</v>
      </c>
      <c r="F5" s="62">
        <f>E5/$E$4*100</f>
        <v>4.48652575217769</v>
      </c>
      <c r="G5" s="43">
        <f>C5-E5</f>
        <v>-45525</v>
      </c>
      <c r="H5" s="288">
        <f>G5/E5*100</f>
        <v>-90.21997621878715</v>
      </c>
      <c r="I5" s="82"/>
      <c r="J5" s="13"/>
    </row>
    <row r="6" spans="1:10" ht="28.5" customHeight="1">
      <c r="A6" s="83">
        <v>10</v>
      </c>
      <c r="B6" s="278" t="s">
        <v>100</v>
      </c>
      <c r="C6" s="20" t="s">
        <v>55</v>
      </c>
      <c r="D6" s="183" t="s">
        <v>55</v>
      </c>
      <c r="E6" s="20" t="s">
        <v>55</v>
      </c>
      <c r="F6" s="183" t="s">
        <v>55</v>
      </c>
      <c r="G6" s="80" t="s">
        <v>55</v>
      </c>
      <c r="H6" s="269" t="s">
        <v>55</v>
      </c>
      <c r="I6" s="138"/>
      <c r="J6" s="13"/>
    </row>
    <row r="7" spans="1:10" ht="28.5" customHeight="1">
      <c r="A7" s="83">
        <v>11</v>
      </c>
      <c r="B7" s="155" t="s">
        <v>101</v>
      </c>
      <c r="C7" s="20" t="s">
        <v>139</v>
      </c>
      <c r="D7" s="183" t="s">
        <v>139</v>
      </c>
      <c r="E7" s="20" t="s">
        <v>139</v>
      </c>
      <c r="F7" s="183" t="s">
        <v>139</v>
      </c>
      <c r="G7" s="80" t="s">
        <v>139</v>
      </c>
      <c r="H7" s="269" t="s">
        <v>139</v>
      </c>
      <c r="I7" s="138"/>
      <c r="J7" s="13"/>
    </row>
    <row r="8" spans="1:10" ht="28.5" customHeight="1">
      <c r="A8" s="83">
        <v>12</v>
      </c>
      <c r="B8" s="155" t="s">
        <v>102</v>
      </c>
      <c r="C8" s="20">
        <v>33991</v>
      </c>
      <c r="D8" s="62">
        <f>C8/$C$4*100</f>
        <v>3.357891949989726</v>
      </c>
      <c r="E8" s="20">
        <v>49626</v>
      </c>
      <c r="F8" s="62">
        <f>E8/$E$4*100</f>
        <v>4.412372710613754</v>
      </c>
      <c r="G8" s="43">
        <f>C8-E8</f>
        <v>-15635</v>
      </c>
      <c r="H8" s="288">
        <f>G8/E8*100</f>
        <v>-31.505662354410997</v>
      </c>
      <c r="I8" s="138"/>
      <c r="J8" s="13"/>
    </row>
    <row r="9" spans="1:10" ht="28.5" customHeight="1">
      <c r="A9" s="83">
        <v>13</v>
      </c>
      <c r="B9" s="155" t="s">
        <v>103</v>
      </c>
      <c r="C9" s="20" t="s">
        <v>123</v>
      </c>
      <c r="D9" s="183" t="s">
        <v>123</v>
      </c>
      <c r="E9" s="20" t="s">
        <v>123</v>
      </c>
      <c r="F9" s="183" t="s">
        <v>123</v>
      </c>
      <c r="G9" s="20" t="s">
        <v>123</v>
      </c>
      <c r="H9" s="287" t="s">
        <v>123</v>
      </c>
      <c r="I9" s="138"/>
      <c r="J9" s="13"/>
    </row>
    <row r="10" spans="1:10" ht="28.5" customHeight="1">
      <c r="A10" s="83">
        <v>14</v>
      </c>
      <c r="B10" s="155" t="s">
        <v>104</v>
      </c>
      <c r="C10" s="20" t="s">
        <v>123</v>
      </c>
      <c r="D10" s="183" t="s">
        <v>123</v>
      </c>
      <c r="E10" s="20" t="s">
        <v>123</v>
      </c>
      <c r="F10" s="183" t="s">
        <v>123</v>
      </c>
      <c r="G10" s="20" t="s">
        <v>123</v>
      </c>
      <c r="H10" s="287" t="s">
        <v>123</v>
      </c>
      <c r="I10" s="138"/>
      <c r="J10" s="13"/>
    </row>
    <row r="11" spans="1:10" ht="28.5" customHeight="1">
      <c r="A11" s="83">
        <v>15</v>
      </c>
      <c r="B11" s="155" t="s">
        <v>105</v>
      </c>
      <c r="C11" s="20" t="s">
        <v>123</v>
      </c>
      <c r="D11" s="183" t="s">
        <v>123</v>
      </c>
      <c r="E11" s="20" t="s">
        <v>123</v>
      </c>
      <c r="F11" s="183" t="s">
        <v>123</v>
      </c>
      <c r="G11" s="20" t="s">
        <v>123</v>
      </c>
      <c r="H11" s="287" t="s">
        <v>123</v>
      </c>
      <c r="I11" s="138"/>
      <c r="J11" s="13"/>
    </row>
    <row r="12" spans="1:10" ht="28.5" customHeight="1">
      <c r="A12" s="83">
        <v>16</v>
      </c>
      <c r="B12" s="155" t="s">
        <v>106</v>
      </c>
      <c r="C12" s="20">
        <v>11255</v>
      </c>
      <c r="D12" s="304">
        <f aca="true" t="shared" si="0" ref="D12:D19">C12/$C$4*100</f>
        <v>1.1118553116158503</v>
      </c>
      <c r="E12" s="20">
        <v>236466</v>
      </c>
      <c r="F12" s="62">
        <f>E12/$E$4*100</f>
        <v>21.024787921412003</v>
      </c>
      <c r="G12" s="43">
        <f>C12-E12</f>
        <v>-225211</v>
      </c>
      <c r="H12" s="288">
        <f>G12/E12*100</f>
        <v>-95.24033053377653</v>
      </c>
      <c r="I12" s="138"/>
      <c r="J12" s="13"/>
    </row>
    <row r="13" spans="1:10" ht="28.5" customHeight="1">
      <c r="A13" s="83">
        <v>17</v>
      </c>
      <c r="B13" s="155" t="s">
        <v>107</v>
      </c>
      <c r="C13" s="20" t="s">
        <v>55</v>
      </c>
      <c r="D13" s="183" t="s">
        <v>55</v>
      </c>
      <c r="E13" s="20" t="s">
        <v>55</v>
      </c>
      <c r="F13" s="183" t="s">
        <v>55</v>
      </c>
      <c r="G13" s="80" t="s">
        <v>55</v>
      </c>
      <c r="H13" s="269" t="s">
        <v>55</v>
      </c>
      <c r="I13" s="138"/>
      <c r="J13" s="13"/>
    </row>
    <row r="14" spans="1:10" ht="28.5" customHeight="1">
      <c r="A14" s="83">
        <v>18</v>
      </c>
      <c r="B14" s="201" t="s">
        <v>108</v>
      </c>
      <c r="C14" s="20">
        <v>235426</v>
      </c>
      <c r="D14" s="62">
        <f t="shared" si="0"/>
        <v>23.25718779142365</v>
      </c>
      <c r="E14" s="20">
        <v>243240</v>
      </c>
      <c r="F14" s="62">
        <f>E14/$E$4*100</f>
        <v>21.62708133094929</v>
      </c>
      <c r="G14" s="43">
        <f>C14-E14</f>
        <v>-7814</v>
      </c>
      <c r="H14" s="288">
        <f>G14/E14*100</f>
        <v>-3.2124650550896234</v>
      </c>
      <c r="I14" s="138"/>
      <c r="J14" s="13"/>
    </row>
    <row r="15" spans="1:10" ht="28.5" customHeight="1">
      <c r="A15" s="83">
        <v>19</v>
      </c>
      <c r="B15" s="155" t="s">
        <v>109</v>
      </c>
      <c r="C15" s="20" t="s">
        <v>123</v>
      </c>
      <c r="D15" s="253" t="s">
        <v>123</v>
      </c>
      <c r="E15" s="20" t="s">
        <v>123</v>
      </c>
      <c r="F15" s="253" t="s">
        <v>123</v>
      </c>
      <c r="G15" s="43" t="s">
        <v>123</v>
      </c>
      <c r="H15" s="269" t="s">
        <v>123</v>
      </c>
      <c r="I15" s="138"/>
      <c r="J15" s="13"/>
    </row>
    <row r="16" spans="1:10" ht="28.5" customHeight="1">
      <c r="A16" s="83">
        <v>20</v>
      </c>
      <c r="B16" s="155" t="s">
        <v>110</v>
      </c>
      <c r="C16" s="20" t="s">
        <v>55</v>
      </c>
      <c r="D16" s="183" t="s">
        <v>55</v>
      </c>
      <c r="E16" s="20" t="s">
        <v>55</v>
      </c>
      <c r="F16" s="183" t="s">
        <v>55</v>
      </c>
      <c r="G16" s="80" t="s">
        <v>55</v>
      </c>
      <c r="H16" s="270" t="s">
        <v>55</v>
      </c>
      <c r="I16" s="138"/>
      <c r="J16" s="13"/>
    </row>
    <row r="17" spans="1:10" ht="28.5" customHeight="1">
      <c r="A17" s="83">
        <v>21</v>
      </c>
      <c r="B17" s="201" t="s">
        <v>111</v>
      </c>
      <c r="C17" s="20">
        <v>10965</v>
      </c>
      <c r="D17" s="62">
        <f t="shared" si="0"/>
        <v>1.0832068851059795</v>
      </c>
      <c r="E17" s="20">
        <v>16163</v>
      </c>
      <c r="F17" s="62">
        <f>E17/$E$4*100</f>
        <v>1.437093058510662</v>
      </c>
      <c r="G17" s="43">
        <f>C17-E17</f>
        <v>-5198</v>
      </c>
      <c r="H17" s="288">
        <f>G17/E17*100</f>
        <v>-32.159871311018996</v>
      </c>
      <c r="I17" s="138"/>
      <c r="J17" s="13"/>
    </row>
    <row r="18" spans="1:10" ht="28.5" customHeight="1">
      <c r="A18" s="83">
        <v>22</v>
      </c>
      <c r="B18" s="155" t="s">
        <v>112</v>
      </c>
      <c r="C18" s="20" t="s">
        <v>55</v>
      </c>
      <c r="D18" s="183" t="s">
        <v>55</v>
      </c>
      <c r="E18" s="20" t="s">
        <v>55</v>
      </c>
      <c r="F18" s="183" t="s">
        <v>55</v>
      </c>
      <c r="G18" s="80" t="s">
        <v>55</v>
      </c>
      <c r="H18" s="270" t="s">
        <v>55</v>
      </c>
      <c r="I18" s="82"/>
      <c r="J18" s="13"/>
    </row>
    <row r="19" spans="1:10" ht="28.5" customHeight="1">
      <c r="A19" s="83">
        <v>23</v>
      </c>
      <c r="B19" s="155" t="s">
        <v>113</v>
      </c>
      <c r="C19" s="20">
        <v>97113</v>
      </c>
      <c r="D19" s="62">
        <f t="shared" si="0"/>
        <v>9.59356773673479</v>
      </c>
      <c r="E19" s="20">
        <v>92926</v>
      </c>
      <c r="F19" s="62">
        <f>E19/$E$4*100</f>
        <v>8.26228482058787</v>
      </c>
      <c r="G19" s="20">
        <f>C19-E19</f>
        <v>4187</v>
      </c>
      <c r="H19" s="287">
        <f>G19/E19*100</f>
        <v>4.505735746723198</v>
      </c>
      <c r="I19" s="82"/>
      <c r="J19" s="13"/>
    </row>
    <row r="20" spans="1:10" ht="28.5" customHeight="1">
      <c r="A20" s="83">
        <v>24</v>
      </c>
      <c r="B20" s="155" t="s">
        <v>114</v>
      </c>
      <c r="C20" s="20">
        <v>196744</v>
      </c>
      <c r="D20" s="62">
        <f aca="true" t="shared" si="1" ref="D20:D27">C20/$C$4*100</f>
        <v>19.435882845717355</v>
      </c>
      <c r="E20" s="20">
        <v>33083</v>
      </c>
      <c r="F20" s="62">
        <f>E20/$E$4*100</f>
        <v>2.9414928945559753</v>
      </c>
      <c r="G20" s="20">
        <f>C20-E20</f>
        <v>163661</v>
      </c>
      <c r="H20" s="287">
        <f>G20/E20*100</f>
        <v>494.69818335701115</v>
      </c>
      <c r="I20" s="82"/>
      <c r="J20" s="13"/>
    </row>
    <row r="21" spans="1:10" ht="28.5" customHeight="1">
      <c r="A21" s="83">
        <v>25</v>
      </c>
      <c r="B21" s="155" t="s">
        <v>115</v>
      </c>
      <c r="C21" s="20" t="s">
        <v>55</v>
      </c>
      <c r="D21" s="183" t="s">
        <v>55</v>
      </c>
      <c r="E21" s="20" t="s">
        <v>123</v>
      </c>
      <c r="F21" s="183" t="s">
        <v>123</v>
      </c>
      <c r="G21" s="20" t="s">
        <v>123</v>
      </c>
      <c r="H21" s="287" t="s">
        <v>123</v>
      </c>
      <c r="I21" s="82"/>
      <c r="J21" s="13"/>
    </row>
    <row r="22" spans="1:10" ht="28.5" customHeight="1">
      <c r="A22" s="83">
        <v>26</v>
      </c>
      <c r="B22" s="155" t="s">
        <v>116</v>
      </c>
      <c r="C22" s="20">
        <v>9717</v>
      </c>
      <c r="D22" s="62">
        <f t="shared" si="1"/>
        <v>0.9599198634359145</v>
      </c>
      <c r="E22" s="20" t="s">
        <v>123</v>
      </c>
      <c r="F22" s="183" t="s">
        <v>123</v>
      </c>
      <c r="G22" s="20" t="s">
        <v>123</v>
      </c>
      <c r="H22" s="287" t="s">
        <v>123</v>
      </c>
      <c r="I22" s="82"/>
      <c r="J22" s="13"/>
    </row>
    <row r="23" spans="1:10" ht="28.5" customHeight="1">
      <c r="A23" s="83">
        <v>27</v>
      </c>
      <c r="B23" s="155" t="s">
        <v>117</v>
      </c>
      <c r="C23" s="20">
        <v>100340</v>
      </c>
      <c r="D23" s="62">
        <f t="shared" si="1"/>
        <v>9.91235557241532</v>
      </c>
      <c r="E23" s="20">
        <v>68673</v>
      </c>
      <c r="F23" s="62">
        <f>E23/$E$4*100</f>
        <v>6.105889476403062</v>
      </c>
      <c r="G23" s="43">
        <f>C23-E23</f>
        <v>31667</v>
      </c>
      <c r="H23" s="288">
        <f>G23/E23*100</f>
        <v>46.112737174726604</v>
      </c>
      <c r="I23" s="82"/>
      <c r="J23" s="13"/>
    </row>
    <row r="24" spans="1:10" ht="28.5" customHeight="1">
      <c r="A24" s="83">
        <v>28</v>
      </c>
      <c r="B24" s="155" t="s">
        <v>118</v>
      </c>
      <c r="C24" s="20">
        <v>65920</v>
      </c>
      <c r="D24" s="62">
        <f t="shared" si="1"/>
        <v>6.512083708726508</v>
      </c>
      <c r="E24" s="20">
        <v>22697</v>
      </c>
      <c r="F24" s="62">
        <f>E24/$E$4*100</f>
        <v>2.018047463281352</v>
      </c>
      <c r="G24" s="43">
        <f>C24-E24</f>
        <v>43223</v>
      </c>
      <c r="H24" s="288">
        <f>G24/E24*100</f>
        <v>190.43485923249767</v>
      </c>
      <c r="I24" s="82"/>
      <c r="J24" s="13"/>
    </row>
    <row r="25" spans="1:10" ht="28.5" customHeight="1">
      <c r="A25" s="83">
        <v>29</v>
      </c>
      <c r="B25" s="155" t="s">
        <v>119</v>
      </c>
      <c r="C25" s="20">
        <v>159306</v>
      </c>
      <c r="D25" s="62">
        <f t="shared" si="1"/>
        <v>15.73746977097065</v>
      </c>
      <c r="E25" s="20">
        <v>160404</v>
      </c>
      <c r="F25" s="62">
        <f>E25/$E$4*100</f>
        <v>14.261923835757237</v>
      </c>
      <c r="G25" s="43">
        <f>C25-E25</f>
        <v>-1098</v>
      </c>
      <c r="H25" s="288">
        <f>G25/E25*100</f>
        <v>-0.6845215830029177</v>
      </c>
      <c r="I25" s="82"/>
      <c r="J25" s="13"/>
    </row>
    <row r="26" spans="1:10" ht="28.5" customHeight="1">
      <c r="A26" s="83">
        <v>30</v>
      </c>
      <c r="B26" s="155" t="s">
        <v>120</v>
      </c>
      <c r="C26" s="20">
        <v>4865</v>
      </c>
      <c r="D26" s="62">
        <f t="shared" si="1"/>
        <v>0.48060205162248876</v>
      </c>
      <c r="E26" s="20">
        <v>13059</v>
      </c>
      <c r="F26" s="62">
        <f>E26/$E$4*100</f>
        <v>1.161108596862633</v>
      </c>
      <c r="G26" s="43">
        <f>C26-E26</f>
        <v>-8194</v>
      </c>
      <c r="H26" s="288">
        <f>G26/E26*100</f>
        <v>-62.745998927942416</v>
      </c>
      <c r="I26" s="82"/>
      <c r="J26" s="13"/>
    </row>
    <row r="27" spans="1:10" ht="28.5" customHeight="1">
      <c r="A27" s="83">
        <v>31</v>
      </c>
      <c r="B27" s="155" t="s">
        <v>121</v>
      </c>
      <c r="C27" s="20">
        <v>33753</v>
      </c>
      <c r="D27" s="62">
        <f t="shared" si="1"/>
        <v>3.334380482716108</v>
      </c>
      <c r="E27" s="20">
        <v>73692</v>
      </c>
      <c r="F27" s="62">
        <f>E27/$E$4*100</f>
        <v>6.552141413584588</v>
      </c>
      <c r="G27" s="43">
        <f>C27-E27</f>
        <v>-39939</v>
      </c>
      <c r="H27" s="288">
        <f>G27/E27*100</f>
        <v>-54.19719915323237</v>
      </c>
      <c r="I27" s="82"/>
      <c r="J27" s="13"/>
    </row>
    <row r="28" spans="1:10" ht="28.5" customHeight="1">
      <c r="A28" s="122">
        <v>32</v>
      </c>
      <c r="B28" s="156" t="s">
        <v>122</v>
      </c>
      <c r="C28" s="252" t="s">
        <v>123</v>
      </c>
      <c r="D28" s="292" t="s">
        <v>123</v>
      </c>
      <c r="E28" s="252" t="s">
        <v>123</v>
      </c>
      <c r="F28" s="292" t="s">
        <v>123</v>
      </c>
      <c r="G28" s="289" t="s">
        <v>123</v>
      </c>
      <c r="H28" s="293" t="s">
        <v>123</v>
      </c>
      <c r="I28" s="82"/>
      <c r="J28" s="13"/>
    </row>
    <row r="29" spans="2:8" ht="14.25">
      <c r="B29" s="16"/>
      <c r="C29" s="16"/>
      <c r="D29" s="14"/>
      <c r="H29" s="16"/>
    </row>
    <row r="30" spans="2:4" ht="12.75">
      <c r="B30" s="16"/>
      <c r="C30" s="16"/>
      <c r="D30" s="15"/>
    </row>
    <row r="32" ht="14.25">
      <c r="G32" s="182"/>
    </row>
  </sheetData>
  <sheetProtection/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&amp;C－１８－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workbookViewId="0" topLeftCell="A1">
      <selection activeCell="C4" sqref="C4"/>
    </sheetView>
  </sheetViews>
  <sheetFormatPr defaultColWidth="9.00390625" defaultRowHeight="13.5"/>
  <cols>
    <col min="1" max="1" width="10.625" style="4" customWidth="1"/>
    <col min="2" max="5" width="17.625" style="4" customWidth="1"/>
    <col min="6" max="6" width="12.375" style="4" customWidth="1"/>
    <col min="7" max="16384" width="9.00390625" style="4" customWidth="1"/>
  </cols>
  <sheetData>
    <row r="1" ht="45" customHeight="1">
      <c r="A1" s="35" t="s">
        <v>164</v>
      </c>
    </row>
    <row r="2" spans="1:5" ht="30" customHeight="1">
      <c r="A2" s="1" t="s">
        <v>170</v>
      </c>
      <c r="B2" s="3"/>
      <c r="C2" s="3"/>
      <c r="D2" s="3"/>
      <c r="E2" s="9"/>
    </row>
    <row r="3" spans="1:7" ht="31.5" customHeight="1">
      <c r="A3" s="368" t="s">
        <v>93</v>
      </c>
      <c r="B3" s="370" t="s">
        <v>94</v>
      </c>
      <c r="C3" s="371"/>
      <c r="D3" s="370" t="s">
        <v>96</v>
      </c>
      <c r="E3" s="372"/>
      <c r="F3" s="160"/>
      <c r="G3" s="160"/>
    </row>
    <row r="4" spans="1:5" ht="31.5" customHeight="1">
      <c r="A4" s="369"/>
      <c r="B4" s="173" t="s">
        <v>95</v>
      </c>
      <c r="C4" s="161" t="s">
        <v>35</v>
      </c>
      <c r="D4" s="173" t="s">
        <v>95</v>
      </c>
      <c r="E4" s="161" t="s">
        <v>35</v>
      </c>
    </row>
    <row r="5" spans="1:5" ht="35.25" customHeight="1">
      <c r="A5" s="83" t="s">
        <v>140</v>
      </c>
      <c r="B5" s="235">
        <v>120127</v>
      </c>
      <c r="C5" s="233">
        <v>120.58643431473917</v>
      </c>
      <c r="D5" s="237">
        <v>120011</v>
      </c>
      <c r="E5" s="233">
        <v>107.67277653666372</v>
      </c>
    </row>
    <row r="6" spans="1:5" ht="35.25" customHeight="1">
      <c r="A6" s="83" t="s">
        <v>141</v>
      </c>
      <c r="B6" s="235">
        <v>85817</v>
      </c>
      <c r="C6" s="233">
        <f>B6/B5*100</f>
        <v>71.43856085642695</v>
      </c>
      <c r="D6" s="237">
        <v>161038</v>
      </c>
      <c r="E6" s="233">
        <f>D6/D5*100</f>
        <v>134.18603294697985</v>
      </c>
    </row>
    <row r="7" spans="1:5" ht="35.25" customHeight="1">
      <c r="A7" s="83" t="s">
        <v>142</v>
      </c>
      <c r="B7" s="235">
        <v>103977</v>
      </c>
      <c r="C7" s="233">
        <f>B7/B6*100</f>
        <v>121.16130836547536</v>
      </c>
      <c r="D7" s="237">
        <v>148866</v>
      </c>
      <c r="E7" s="233">
        <f>D7/D6*100</f>
        <v>92.44153553819595</v>
      </c>
    </row>
    <row r="8" spans="1:5" ht="35.25" customHeight="1">
      <c r="A8" s="83" t="s">
        <v>143</v>
      </c>
      <c r="B8" s="235">
        <v>38725</v>
      </c>
      <c r="C8" s="233">
        <f>B8/B7*100</f>
        <v>37.243813535685774</v>
      </c>
      <c r="D8" s="237">
        <v>122334</v>
      </c>
      <c r="E8" s="233">
        <f>D8/D7*100</f>
        <v>82.17726008625206</v>
      </c>
    </row>
    <row r="9" spans="1:6" ht="35.25" customHeight="1">
      <c r="A9" s="133" t="s">
        <v>144</v>
      </c>
      <c r="B9" s="235">
        <v>34356</v>
      </c>
      <c r="C9" s="320">
        <f>B9/B8*100</f>
        <v>88.71788250484184</v>
      </c>
      <c r="D9" s="237">
        <v>129284</v>
      </c>
      <c r="E9" s="233">
        <f>D9/D8*100</f>
        <v>105.68116795003841</v>
      </c>
      <c r="F9" s="16"/>
    </row>
    <row r="10" spans="1:5" ht="35.25" customHeight="1">
      <c r="A10" s="148" t="s">
        <v>150</v>
      </c>
      <c r="B10" s="236">
        <v>49186</v>
      </c>
      <c r="C10" s="239">
        <f>B10/B9*100</f>
        <v>143.1656770287577</v>
      </c>
      <c r="D10" s="238">
        <v>102878</v>
      </c>
      <c r="E10" s="234">
        <f>D10/D9*100</f>
        <v>79.57519878716623</v>
      </c>
    </row>
    <row r="11" ht="14.25">
      <c r="E11" s="40"/>
    </row>
  </sheetData>
  <sheetProtection/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&amp;C―１９―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E27" sqref="E27:E28"/>
    </sheetView>
  </sheetViews>
  <sheetFormatPr defaultColWidth="9.00390625" defaultRowHeight="13.5"/>
  <cols>
    <col min="1" max="1" width="12.625" style="6" customWidth="1"/>
    <col min="2" max="7" width="11.625" style="6" customWidth="1"/>
    <col min="8" max="16384" width="9.00390625" style="6" customWidth="1"/>
  </cols>
  <sheetData>
    <row r="1" s="67" customFormat="1" ht="27" customHeight="1">
      <c r="A1" s="8" t="s">
        <v>64</v>
      </c>
    </row>
    <row r="2" ht="27" customHeight="1">
      <c r="A2" s="61"/>
    </row>
    <row r="3" s="1" customFormat="1" ht="27" customHeight="1">
      <c r="A3" s="2" t="s">
        <v>56</v>
      </c>
    </row>
    <row r="4" spans="1:7" ht="21" customHeight="1">
      <c r="A4" s="11"/>
      <c r="B4" s="334" t="s">
        <v>158</v>
      </c>
      <c r="C4" s="334"/>
      <c r="D4" s="334"/>
      <c r="E4" s="334"/>
      <c r="F4" s="334"/>
      <c r="G4" s="334"/>
    </row>
    <row r="5" spans="1:7" ht="27" customHeight="1">
      <c r="A5" s="157" t="s">
        <v>70</v>
      </c>
      <c r="B5" s="147" t="s">
        <v>131</v>
      </c>
      <c r="C5" s="147" t="s">
        <v>132</v>
      </c>
      <c r="D5" s="147" t="s">
        <v>133</v>
      </c>
      <c r="E5" s="147" t="s">
        <v>134</v>
      </c>
      <c r="F5" s="147" t="s">
        <v>135</v>
      </c>
      <c r="G5" s="147" t="s">
        <v>157</v>
      </c>
    </row>
    <row r="6" spans="1:7" ht="27" customHeight="1">
      <c r="A6" s="142" t="s">
        <v>16</v>
      </c>
      <c r="B6" s="190">
        <v>524</v>
      </c>
      <c r="C6" s="208">
        <v>508</v>
      </c>
      <c r="D6" s="208">
        <v>495</v>
      </c>
      <c r="E6" s="208">
        <v>450</v>
      </c>
      <c r="F6" s="208">
        <v>433</v>
      </c>
      <c r="G6" s="208">
        <v>461</v>
      </c>
    </row>
    <row r="7" spans="1:7" ht="27" customHeight="1">
      <c r="A7" s="133" t="s">
        <v>26</v>
      </c>
      <c r="B7" s="175">
        <v>94.6</v>
      </c>
      <c r="C7" s="175">
        <f>C6/B6*100</f>
        <v>96.94656488549617</v>
      </c>
      <c r="D7" s="175">
        <f>D6/C6*100</f>
        <v>97.44094488188976</v>
      </c>
      <c r="E7" s="175">
        <f>E6/D6*100</f>
        <v>90.9090909090909</v>
      </c>
      <c r="F7" s="175">
        <f>F6/E6*100</f>
        <v>96.22222222222221</v>
      </c>
      <c r="G7" s="175">
        <f>G6/F6*100</f>
        <v>106.46651270207852</v>
      </c>
    </row>
    <row r="8" spans="1:7" ht="27" customHeight="1">
      <c r="A8" s="148" t="s">
        <v>27</v>
      </c>
      <c r="B8" s="174">
        <v>100</v>
      </c>
      <c r="C8" s="174">
        <f>C6/B6%</f>
        <v>96.94656488549617</v>
      </c>
      <c r="D8" s="174">
        <f>D6/B6%</f>
        <v>94.46564885496183</v>
      </c>
      <c r="E8" s="174">
        <f>E6/B6%</f>
        <v>85.87786259541984</v>
      </c>
      <c r="F8" s="174">
        <f>F6/B6%</f>
        <v>82.63358778625954</v>
      </c>
      <c r="G8" s="174">
        <f>G6/B6%</f>
        <v>87.97709923664122</v>
      </c>
    </row>
    <row r="12" spans="1:7" ht="27" customHeight="1">
      <c r="A12" s="2" t="s">
        <v>57</v>
      </c>
      <c r="B12" s="1"/>
      <c r="C12" s="1"/>
      <c r="D12" s="1"/>
      <c r="E12" s="1"/>
      <c r="F12" s="1"/>
      <c r="G12" s="118"/>
    </row>
    <row r="13" spans="1:7" ht="14.25">
      <c r="A13" s="2"/>
      <c r="B13" s="1"/>
      <c r="C13" s="1"/>
      <c r="D13" s="1"/>
      <c r="E13" s="1"/>
      <c r="F13" s="1"/>
      <c r="G13" s="118"/>
    </row>
    <row r="14" spans="1:7" ht="27" customHeight="1">
      <c r="A14" s="335" t="s">
        <v>28</v>
      </c>
      <c r="B14" s="337" t="s">
        <v>159</v>
      </c>
      <c r="C14" s="338"/>
      <c r="D14" s="337" t="s">
        <v>136</v>
      </c>
      <c r="E14" s="338"/>
      <c r="F14" s="337" t="s">
        <v>29</v>
      </c>
      <c r="G14" s="338"/>
    </row>
    <row r="15" spans="1:7" ht="27" customHeight="1">
      <c r="A15" s="336"/>
      <c r="B15" s="143" t="s">
        <v>30</v>
      </c>
      <c r="C15" s="144" t="s">
        <v>4</v>
      </c>
      <c r="D15" s="143" t="s">
        <v>30</v>
      </c>
      <c r="E15" s="144" t="s">
        <v>1</v>
      </c>
      <c r="F15" s="265" t="s">
        <v>31</v>
      </c>
      <c r="G15" s="146" t="s">
        <v>32</v>
      </c>
    </row>
    <row r="16" spans="1:7" ht="27" customHeight="1">
      <c r="A16" s="125" t="s">
        <v>74</v>
      </c>
      <c r="B16" s="75">
        <v>461</v>
      </c>
      <c r="C16" s="76">
        <f>SUM(C17:C24)</f>
        <v>99.99999999999999</v>
      </c>
      <c r="D16" s="75">
        <f>SUM(D17:D24)</f>
        <v>433</v>
      </c>
      <c r="E16" s="76">
        <f>SUM(E17:E24)</f>
        <v>100.00000000000001</v>
      </c>
      <c r="F16" s="77">
        <f aca="true" t="shared" si="0" ref="F16:F24">B16-D16</f>
        <v>28</v>
      </c>
      <c r="G16" s="127">
        <f aca="true" t="shared" si="1" ref="G16:G24">F16/D16*100</f>
        <v>6.466512702078522</v>
      </c>
    </row>
    <row r="17" spans="1:7" ht="27" customHeight="1">
      <c r="A17" s="83" t="s">
        <v>125</v>
      </c>
      <c r="B17" s="52">
        <v>222</v>
      </c>
      <c r="C17" s="62">
        <f>B17/B16*100</f>
        <v>48.15618221258134</v>
      </c>
      <c r="D17" s="52">
        <v>187</v>
      </c>
      <c r="E17" s="62">
        <f>D17/D16*100</f>
        <v>43.187066974595844</v>
      </c>
      <c r="F17" s="141">
        <f t="shared" si="0"/>
        <v>35</v>
      </c>
      <c r="G17" s="128">
        <f t="shared" si="1"/>
        <v>18.71657754010695</v>
      </c>
    </row>
    <row r="18" spans="1:7" ht="27" customHeight="1">
      <c r="A18" s="83" t="s">
        <v>76</v>
      </c>
      <c r="B18" s="52">
        <v>106</v>
      </c>
      <c r="C18" s="62">
        <f>B18/B16*100</f>
        <v>22.99349240780911</v>
      </c>
      <c r="D18" s="52">
        <v>107</v>
      </c>
      <c r="E18" s="62">
        <f>D18/D16*100</f>
        <v>24.71131639722864</v>
      </c>
      <c r="F18" s="141">
        <f t="shared" si="0"/>
        <v>-1</v>
      </c>
      <c r="G18" s="128">
        <f t="shared" si="1"/>
        <v>-0.9345794392523363</v>
      </c>
    </row>
    <row r="19" spans="1:7" ht="27" customHeight="1">
      <c r="A19" s="83" t="s">
        <v>77</v>
      </c>
      <c r="B19" s="72">
        <v>42</v>
      </c>
      <c r="C19" s="62">
        <f>B19/B16*100</f>
        <v>9.11062906724512</v>
      </c>
      <c r="D19" s="72">
        <v>47</v>
      </c>
      <c r="E19" s="62">
        <f>D19/D16*100</f>
        <v>10.854503464203233</v>
      </c>
      <c r="F19" s="141">
        <f t="shared" si="0"/>
        <v>-5</v>
      </c>
      <c r="G19" s="128">
        <f t="shared" si="1"/>
        <v>-10.638297872340425</v>
      </c>
    </row>
    <row r="20" spans="1:7" ht="27" customHeight="1">
      <c r="A20" s="83" t="s">
        <v>78</v>
      </c>
      <c r="B20" s="72">
        <v>68</v>
      </c>
      <c r="C20" s="62">
        <f>B20/B16*100</f>
        <v>14.75054229934924</v>
      </c>
      <c r="D20" s="72">
        <v>67</v>
      </c>
      <c r="E20" s="62">
        <f>D20/D16*100</f>
        <v>15.473441108545035</v>
      </c>
      <c r="F20" s="141">
        <f t="shared" si="0"/>
        <v>1</v>
      </c>
      <c r="G20" s="128">
        <f t="shared" si="1"/>
        <v>1.4925373134328357</v>
      </c>
    </row>
    <row r="21" spans="1:7" ht="27" customHeight="1">
      <c r="A21" s="307" t="s">
        <v>145</v>
      </c>
      <c r="B21" s="72">
        <v>14</v>
      </c>
      <c r="C21" s="62">
        <f>B21/B16*100</f>
        <v>3.036876355748373</v>
      </c>
      <c r="D21" s="72">
        <v>11</v>
      </c>
      <c r="E21" s="62">
        <f>D21/D16*100</f>
        <v>2.5404157043879905</v>
      </c>
      <c r="F21" s="141">
        <f t="shared" si="0"/>
        <v>3</v>
      </c>
      <c r="G21" s="128">
        <f t="shared" si="1"/>
        <v>27.27272727272727</v>
      </c>
    </row>
    <row r="22" spans="1:7" ht="27" customHeight="1">
      <c r="A22" s="307" t="s">
        <v>146</v>
      </c>
      <c r="B22" s="72">
        <v>3</v>
      </c>
      <c r="C22" s="62">
        <f>B22/B16*100</f>
        <v>0.6507592190889371</v>
      </c>
      <c r="D22" s="72">
        <v>6</v>
      </c>
      <c r="E22" s="62">
        <f>D22/D16*100</f>
        <v>1.3856812933025404</v>
      </c>
      <c r="F22" s="141">
        <f t="shared" si="0"/>
        <v>-3</v>
      </c>
      <c r="G22" s="128">
        <f t="shared" si="1"/>
        <v>-50</v>
      </c>
    </row>
    <row r="23" spans="1:7" ht="27" customHeight="1">
      <c r="A23" s="83" t="s">
        <v>79</v>
      </c>
      <c r="B23" s="72">
        <v>5</v>
      </c>
      <c r="C23" s="62">
        <f>B23/B16*100</f>
        <v>1.0845986984815619</v>
      </c>
      <c r="D23" s="72">
        <v>7</v>
      </c>
      <c r="E23" s="62">
        <f>D23/D16*100</f>
        <v>1.6166281755196306</v>
      </c>
      <c r="F23" s="141">
        <f t="shared" si="0"/>
        <v>-2</v>
      </c>
      <c r="G23" s="128">
        <f t="shared" si="1"/>
        <v>-28.57142857142857</v>
      </c>
    </row>
    <row r="24" spans="1:7" ht="27" customHeight="1">
      <c r="A24" s="122" t="s">
        <v>0</v>
      </c>
      <c r="B24" s="73">
        <v>1</v>
      </c>
      <c r="C24" s="64">
        <f>B24/B16*100</f>
        <v>0.21691973969631237</v>
      </c>
      <c r="D24" s="73">
        <v>1</v>
      </c>
      <c r="E24" s="64">
        <f>D24/D16*100</f>
        <v>0.23094688221709006</v>
      </c>
      <c r="F24" s="194">
        <f t="shared" si="0"/>
        <v>0</v>
      </c>
      <c r="G24" s="131">
        <f t="shared" si="1"/>
        <v>0</v>
      </c>
    </row>
    <row r="25" spans="1:5" ht="14.25">
      <c r="A25" s="126"/>
      <c r="C25" s="196"/>
      <c r="E25" s="196"/>
    </row>
  </sheetData>
  <sheetProtection/>
  <mergeCells count="5">
    <mergeCell ref="B4:G4"/>
    <mergeCell ref="A14:A15"/>
    <mergeCell ref="B14:C14"/>
    <mergeCell ref="D14:E14"/>
    <mergeCell ref="F14:G14"/>
  </mergeCells>
  <printOptions/>
  <pageMargins left="0.75" right="0.67" top="1" bottom="1" header="0.512" footer="0.512"/>
  <pageSetup horizontalDpi="300" verticalDpi="300" orientation="portrait" paperSize="9" scale="99" r:id="rId1"/>
  <headerFooter alignWithMargins="0">
    <oddFooter>&amp;C－９－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Normal="75" zoomScaleSheetLayoutView="100" workbookViewId="0" topLeftCell="A1">
      <selection activeCell="C23" sqref="C23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192" customWidth="1"/>
    <col min="9" max="16384" width="9.00390625" style="4" customWidth="1"/>
  </cols>
  <sheetData>
    <row r="1" spans="1:8" s="1" customFormat="1" ht="27.75" customHeight="1">
      <c r="A1" s="2" t="s">
        <v>58</v>
      </c>
      <c r="B1" s="2"/>
      <c r="C1" s="2"/>
      <c r="D1" s="2"/>
      <c r="E1" s="2"/>
      <c r="F1" s="2"/>
      <c r="G1" s="2"/>
      <c r="H1" s="191"/>
    </row>
    <row r="2" spans="1:8" ht="27.75" customHeight="1">
      <c r="A2" s="338" t="s">
        <v>33</v>
      </c>
      <c r="B2" s="338"/>
      <c r="C2" s="337" t="s">
        <v>160</v>
      </c>
      <c r="D2" s="338"/>
      <c r="E2" s="337" t="s">
        <v>137</v>
      </c>
      <c r="F2" s="338"/>
      <c r="G2" s="337" t="s">
        <v>10</v>
      </c>
      <c r="H2" s="339"/>
    </row>
    <row r="3" spans="1:11" ht="27.75" customHeight="1">
      <c r="A3" s="342"/>
      <c r="B3" s="342"/>
      <c r="C3" s="143" t="s">
        <v>30</v>
      </c>
      <c r="D3" s="144" t="s">
        <v>4</v>
      </c>
      <c r="E3" s="143" t="s">
        <v>30</v>
      </c>
      <c r="F3" s="144" t="s">
        <v>1</v>
      </c>
      <c r="G3" s="318" t="s">
        <v>34</v>
      </c>
      <c r="H3" s="280" t="s">
        <v>32</v>
      </c>
      <c r="K3" s="14"/>
    </row>
    <row r="4" spans="1:11" s="25" customFormat="1" ht="27.75" customHeight="1">
      <c r="A4" s="340" t="s">
        <v>74</v>
      </c>
      <c r="B4" s="341"/>
      <c r="C4" s="75">
        <v>461</v>
      </c>
      <c r="D4" s="282">
        <f>SUM(D5:D28)</f>
        <v>100.00000000000003</v>
      </c>
      <c r="E4" s="75">
        <f>SUM(E5:E28)</f>
        <v>433</v>
      </c>
      <c r="F4" s="319">
        <f>SUM(F5:F28)</f>
        <v>100</v>
      </c>
      <c r="G4" s="261">
        <f>C4-E4</f>
        <v>28</v>
      </c>
      <c r="H4" s="129">
        <f>G4/E4*100</f>
        <v>6.466512702078522</v>
      </c>
      <c r="K4" s="85"/>
    </row>
    <row r="5" spans="1:11" ht="27.75" customHeight="1">
      <c r="A5" s="83">
        <v>9</v>
      </c>
      <c r="B5" s="149" t="s">
        <v>99</v>
      </c>
      <c r="C5" s="12">
        <v>19</v>
      </c>
      <c r="D5" s="62">
        <f aca="true" t="shared" si="0" ref="D5:D15">C5/$C$4*100</f>
        <v>4.121475054229935</v>
      </c>
      <c r="E5" s="12">
        <v>21</v>
      </c>
      <c r="F5" s="62">
        <f>E5/$E$4*100</f>
        <v>4.849884526558892</v>
      </c>
      <c r="G5" s="285">
        <f aca="true" t="shared" si="1" ref="G5:G28">C5-E5</f>
        <v>-2</v>
      </c>
      <c r="H5" s="128">
        <f aca="true" t="shared" si="2" ref="H5:H28">G5/E5*100</f>
        <v>-9.523809523809524</v>
      </c>
      <c r="K5" s="16"/>
    </row>
    <row r="6" spans="1:11" ht="27.75" customHeight="1">
      <c r="A6" s="83">
        <v>10</v>
      </c>
      <c r="B6" s="150" t="s">
        <v>100</v>
      </c>
      <c r="C6" s="12">
        <v>4</v>
      </c>
      <c r="D6" s="62">
        <f t="shared" si="0"/>
        <v>0.8676789587852495</v>
      </c>
      <c r="E6" s="12">
        <v>4</v>
      </c>
      <c r="F6" s="62">
        <f aca="true" t="shared" si="3" ref="F6:F28">E6/$E$4*100</f>
        <v>0.9237875288683602</v>
      </c>
      <c r="G6" s="285">
        <f t="shared" si="1"/>
        <v>0</v>
      </c>
      <c r="H6" s="128">
        <f t="shared" si="2"/>
        <v>0</v>
      </c>
      <c r="K6" s="79"/>
    </row>
    <row r="7" spans="1:11" ht="27.75" customHeight="1">
      <c r="A7" s="83">
        <v>11</v>
      </c>
      <c r="B7" s="149" t="s">
        <v>101</v>
      </c>
      <c r="C7" s="256">
        <v>11</v>
      </c>
      <c r="D7" s="62">
        <f t="shared" si="0"/>
        <v>2.386117136659436</v>
      </c>
      <c r="E7" s="256">
        <v>8</v>
      </c>
      <c r="F7" s="62">
        <f t="shared" si="3"/>
        <v>1.8475750577367205</v>
      </c>
      <c r="G7" s="285">
        <f t="shared" si="1"/>
        <v>3</v>
      </c>
      <c r="H7" s="128">
        <f t="shared" si="2"/>
        <v>37.5</v>
      </c>
      <c r="K7" s="14"/>
    </row>
    <row r="8" spans="1:11" ht="27.75" customHeight="1">
      <c r="A8" s="83">
        <v>12</v>
      </c>
      <c r="B8" s="149" t="s">
        <v>102</v>
      </c>
      <c r="C8" s="12">
        <v>47</v>
      </c>
      <c r="D8" s="62">
        <f t="shared" si="0"/>
        <v>10.195227765726681</v>
      </c>
      <c r="E8" s="12">
        <v>44</v>
      </c>
      <c r="F8" s="62">
        <f t="shared" si="3"/>
        <v>10.161662817551962</v>
      </c>
      <c r="G8" s="285">
        <f t="shared" si="1"/>
        <v>3</v>
      </c>
      <c r="H8" s="128">
        <f t="shared" si="2"/>
        <v>6.8181818181818175</v>
      </c>
      <c r="K8" s="14"/>
    </row>
    <row r="9" spans="1:11" ht="27.75" customHeight="1">
      <c r="A9" s="83">
        <v>13</v>
      </c>
      <c r="B9" s="149" t="s">
        <v>103</v>
      </c>
      <c r="C9" s="12">
        <v>71</v>
      </c>
      <c r="D9" s="62">
        <f t="shared" si="0"/>
        <v>15.40130151843818</v>
      </c>
      <c r="E9" s="12">
        <v>66</v>
      </c>
      <c r="F9" s="62">
        <f t="shared" si="3"/>
        <v>15.242494226327944</v>
      </c>
      <c r="G9" s="285">
        <f t="shared" si="1"/>
        <v>5</v>
      </c>
      <c r="H9" s="128">
        <f t="shared" si="2"/>
        <v>7.575757575757576</v>
      </c>
      <c r="K9" s="14"/>
    </row>
    <row r="10" spans="1:11" ht="27.75" customHeight="1">
      <c r="A10" s="83">
        <v>14</v>
      </c>
      <c r="B10" s="149" t="s">
        <v>104</v>
      </c>
      <c r="C10" s="12">
        <v>6</v>
      </c>
      <c r="D10" s="62">
        <f t="shared" si="0"/>
        <v>1.3015184381778742</v>
      </c>
      <c r="E10" s="12">
        <v>5</v>
      </c>
      <c r="F10" s="62">
        <f t="shared" si="3"/>
        <v>1.1547344110854503</v>
      </c>
      <c r="G10" s="285">
        <f>C10-E10</f>
        <v>1</v>
      </c>
      <c r="H10" s="128">
        <f>G10/E10*100</f>
        <v>20</v>
      </c>
      <c r="K10" s="14"/>
    </row>
    <row r="11" spans="1:11" ht="27.75" customHeight="1">
      <c r="A11" s="83">
        <v>15</v>
      </c>
      <c r="B11" s="149" t="s">
        <v>105</v>
      </c>
      <c r="C11" s="12">
        <v>7</v>
      </c>
      <c r="D11" s="62">
        <f t="shared" si="0"/>
        <v>1.5184381778741864</v>
      </c>
      <c r="E11" s="12">
        <v>9</v>
      </c>
      <c r="F11" s="62">
        <f t="shared" si="3"/>
        <v>2.0785219399538106</v>
      </c>
      <c r="G11" s="285">
        <f t="shared" si="1"/>
        <v>-2</v>
      </c>
      <c r="H11" s="128">
        <f t="shared" si="2"/>
        <v>-22.22222222222222</v>
      </c>
      <c r="K11" s="14"/>
    </row>
    <row r="12" spans="1:11" ht="27.75" customHeight="1">
      <c r="A12" s="83">
        <v>16</v>
      </c>
      <c r="B12" s="149" t="s">
        <v>106</v>
      </c>
      <c r="C12" s="12">
        <v>7</v>
      </c>
      <c r="D12" s="62">
        <f t="shared" si="0"/>
        <v>1.5184381778741864</v>
      </c>
      <c r="E12" s="12">
        <v>7</v>
      </c>
      <c r="F12" s="62">
        <f t="shared" si="3"/>
        <v>1.6166281755196306</v>
      </c>
      <c r="G12" s="285">
        <f t="shared" si="1"/>
        <v>0</v>
      </c>
      <c r="H12" s="128">
        <f t="shared" si="2"/>
        <v>0</v>
      </c>
      <c r="K12" s="14"/>
    </row>
    <row r="13" spans="1:11" ht="27.75" customHeight="1">
      <c r="A13" s="83">
        <v>17</v>
      </c>
      <c r="B13" s="149" t="s">
        <v>107</v>
      </c>
      <c r="C13" s="12">
        <v>1</v>
      </c>
      <c r="D13" s="62">
        <f t="shared" si="0"/>
        <v>0.21691973969631237</v>
      </c>
      <c r="E13" s="12">
        <v>1</v>
      </c>
      <c r="F13" s="62">
        <f t="shared" si="3"/>
        <v>0.23094688221709006</v>
      </c>
      <c r="G13" s="285">
        <f>C13-E13</f>
        <v>0</v>
      </c>
      <c r="H13" s="128">
        <f>G13/E13*100</f>
        <v>0</v>
      </c>
      <c r="K13" s="14"/>
    </row>
    <row r="14" spans="1:11" ht="27.75" customHeight="1">
      <c r="A14" s="83">
        <v>18</v>
      </c>
      <c r="B14" s="149" t="s">
        <v>108</v>
      </c>
      <c r="C14" s="12">
        <v>45</v>
      </c>
      <c r="D14" s="62">
        <f t="shared" si="0"/>
        <v>9.761388286334057</v>
      </c>
      <c r="E14" s="12">
        <v>42</v>
      </c>
      <c r="F14" s="62">
        <f t="shared" si="3"/>
        <v>9.699769053117784</v>
      </c>
      <c r="G14" s="285">
        <f t="shared" si="1"/>
        <v>3</v>
      </c>
      <c r="H14" s="128">
        <f t="shared" si="2"/>
        <v>7.142857142857142</v>
      </c>
      <c r="K14" s="14"/>
    </row>
    <row r="15" spans="1:11" ht="27.75" customHeight="1">
      <c r="A15" s="83">
        <v>19</v>
      </c>
      <c r="B15" s="149" t="s">
        <v>109</v>
      </c>
      <c r="C15" s="12">
        <v>3</v>
      </c>
      <c r="D15" s="62">
        <f t="shared" si="0"/>
        <v>0.6507592190889371</v>
      </c>
      <c r="E15" s="12">
        <v>4</v>
      </c>
      <c r="F15" s="62">
        <f t="shared" si="3"/>
        <v>0.9237875288683602</v>
      </c>
      <c r="G15" s="285">
        <f t="shared" si="1"/>
        <v>-1</v>
      </c>
      <c r="H15" s="128">
        <f t="shared" si="2"/>
        <v>-25</v>
      </c>
      <c r="K15" s="14"/>
    </row>
    <row r="16" spans="1:11" ht="27.75" customHeight="1">
      <c r="A16" s="83">
        <v>20</v>
      </c>
      <c r="B16" s="149" t="s">
        <v>110</v>
      </c>
      <c r="C16" s="241" t="s">
        <v>55</v>
      </c>
      <c r="D16" s="242" t="s">
        <v>55</v>
      </c>
      <c r="E16" s="241" t="s">
        <v>55</v>
      </c>
      <c r="F16" s="242" t="s">
        <v>55</v>
      </c>
      <c r="G16" s="241" t="s">
        <v>55</v>
      </c>
      <c r="H16" s="270" t="s">
        <v>55</v>
      </c>
      <c r="K16" s="22"/>
    </row>
    <row r="17" spans="1:11" ht="27.75" customHeight="1">
      <c r="A17" s="83">
        <v>21</v>
      </c>
      <c r="B17" s="149" t="s">
        <v>111</v>
      </c>
      <c r="C17" s="80">
        <v>22</v>
      </c>
      <c r="D17" s="62">
        <f aca="true" t="shared" si="4" ref="D17:D28">C17/$C$4*100</f>
        <v>4.772234273318872</v>
      </c>
      <c r="E17" s="241">
        <v>14</v>
      </c>
      <c r="F17" s="62">
        <f t="shared" si="3"/>
        <v>3.233256351039261</v>
      </c>
      <c r="G17" s="285">
        <f t="shared" si="1"/>
        <v>8</v>
      </c>
      <c r="H17" s="128">
        <f t="shared" si="2"/>
        <v>57.14285714285714</v>
      </c>
      <c r="K17" s="14"/>
    </row>
    <row r="18" spans="1:11" ht="27.75" customHeight="1">
      <c r="A18" s="83">
        <v>22</v>
      </c>
      <c r="B18" s="149" t="s">
        <v>112</v>
      </c>
      <c r="C18" s="12">
        <v>6</v>
      </c>
      <c r="D18" s="62">
        <f t="shared" si="4"/>
        <v>1.3015184381778742</v>
      </c>
      <c r="E18" s="12">
        <v>5</v>
      </c>
      <c r="F18" s="62">
        <f t="shared" si="3"/>
        <v>1.1547344110854503</v>
      </c>
      <c r="G18" s="285">
        <f t="shared" si="1"/>
        <v>1</v>
      </c>
      <c r="H18" s="128">
        <f t="shared" si="2"/>
        <v>20</v>
      </c>
      <c r="K18" s="14"/>
    </row>
    <row r="19" spans="1:11" ht="27.75" customHeight="1">
      <c r="A19" s="83">
        <v>23</v>
      </c>
      <c r="B19" s="149" t="s">
        <v>113</v>
      </c>
      <c r="C19" s="12">
        <v>12</v>
      </c>
      <c r="D19" s="62">
        <f t="shared" si="4"/>
        <v>2.6030368763557483</v>
      </c>
      <c r="E19" s="12">
        <v>9</v>
      </c>
      <c r="F19" s="62">
        <f t="shared" si="3"/>
        <v>2.0785219399538106</v>
      </c>
      <c r="G19" s="285">
        <f t="shared" si="1"/>
        <v>3</v>
      </c>
      <c r="H19" s="128">
        <f t="shared" si="2"/>
        <v>33.33333333333333</v>
      </c>
      <c r="K19" s="14"/>
    </row>
    <row r="20" spans="1:11" ht="27.75" customHeight="1">
      <c r="A20" s="83">
        <v>24</v>
      </c>
      <c r="B20" s="149" t="s">
        <v>114</v>
      </c>
      <c r="C20" s="12">
        <v>58</v>
      </c>
      <c r="D20" s="62">
        <f t="shared" si="4"/>
        <v>12.58134490238612</v>
      </c>
      <c r="E20" s="12">
        <v>66</v>
      </c>
      <c r="F20" s="62">
        <f t="shared" si="3"/>
        <v>15.242494226327944</v>
      </c>
      <c r="G20" s="285">
        <f t="shared" si="1"/>
        <v>-8</v>
      </c>
      <c r="H20" s="128">
        <f t="shared" si="2"/>
        <v>-12.121212121212121</v>
      </c>
      <c r="K20" s="14"/>
    </row>
    <row r="21" spans="1:11" ht="27.75" customHeight="1">
      <c r="A21" s="83">
        <v>25</v>
      </c>
      <c r="B21" s="149" t="s">
        <v>115</v>
      </c>
      <c r="C21" s="12">
        <v>14</v>
      </c>
      <c r="D21" s="62">
        <f t="shared" si="4"/>
        <v>3.036876355748373</v>
      </c>
      <c r="E21" s="12">
        <v>17</v>
      </c>
      <c r="F21" s="62">
        <f t="shared" si="3"/>
        <v>3.9260969976905313</v>
      </c>
      <c r="G21" s="285">
        <f t="shared" si="1"/>
        <v>-3</v>
      </c>
      <c r="H21" s="128">
        <f t="shared" si="2"/>
        <v>-17.647058823529413</v>
      </c>
      <c r="K21" s="14"/>
    </row>
    <row r="22" spans="1:11" ht="27.75" customHeight="1">
      <c r="A22" s="83">
        <v>26</v>
      </c>
      <c r="B22" s="149" t="s">
        <v>116</v>
      </c>
      <c r="C22" s="12">
        <v>33</v>
      </c>
      <c r="D22" s="62">
        <f t="shared" si="4"/>
        <v>7.158351409978309</v>
      </c>
      <c r="E22" s="12">
        <v>23</v>
      </c>
      <c r="F22" s="62">
        <f t="shared" si="3"/>
        <v>5.311778290993072</v>
      </c>
      <c r="G22" s="285">
        <f t="shared" si="1"/>
        <v>10</v>
      </c>
      <c r="H22" s="128">
        <f t="shared" si="2"/>
        <v>43.47826086956522</v>
      </c>
      <c r="K22" s="14"/>
    </row>
    <row r="23" spans="1:11" ht="27.75" customHeight="1">
      <c r="A23" s="83">
        <v>27</v>
      </c>
      <c r="B23" s="149" t="s">
        <v>117</v>
      </c>
      <c r="C23" s="12">
        <v>11</v>
      </c>
      <c r="D23" s="62">
        <f t="shared" si="4"/>
        <v>2.386117136659436</v>
      </c>
      <c r="E23" s="12">
        <v>12</v>
      </c>
      <c r="F23" s="62">
        <f t="shared" si="3"/>
        <v>2.771362586605081</v>
      </c>
      <c r="G23" s="285">
        <f t="shared" si="1"/>
        <v>-1</v>
      </c>
      <c r="H23" s="128">
        <f t="shared" si="2"/>
        <v>-8.333333333333332</v>
      </c>
      <c r="K23" s="14"/>
    </row>
    <row r="24" spans="1:11" ht="27.75" customHeight="1">
      <c r="A24" s="83">
        <v>28</v>
      </c>
      <c r="B24" s="149" t="s">
        <v>118</v>
      </c>
      <c r="C24" s="12">
        <v>18</v>
      </c>
      <c r="D24" s="62">
        <f t="shared" si="4"/>
        <v>3.9045553145336225</v>
      </c>
      <c r="E24" s="12">
        <v>17</v>
      </c>
      <c r="F24" s="62">
        <f t="shared" si="3"/>
        <v>3.9260969976905313</v>
      </c>
      <c r="G24" s="285">
        <f>C24-E24</f>
        <v>1</v>
      </c>
      <c r="H24" s="128">
        <f>G24/E24*100</f>
        <v>5.88235294117647</v>
      </c>
      <c r="K24" s="14"/>
    </row>
    <row r="25" spans="1:11" ht="27.75" customHeight="1">
      <c r="A25" s="83">
        <v>29</v>
      </c>
      <c r="B25" s="149" t="s">
        <v>119</v>
      </c>
      <c r="C25" s="12">
        <v>12</v>
      </c>
      <c r="D25" s="62">
        <f t="shared" si="4"/>
        <v>2.6030368763557483</v>
      </c>
      <c r="E25" s="12">
        <v>13</v>
      </c>
      <c r="F25" s="62">
        <f t="shared" si="3"/>
        <v>3.0023094688221708</v>
      </c>
      <c r="G25" s="285">
        <f t="shared" si="1"/>
        <v>-1</v>
      </c>
      <c r="H25" s="128">
        <f t="shared" si="2"/>
        <v>-7.6923076923076925</v>
      </c>
      <c r="K25" s="14"/>
    </row>
    <row r="26" spans="1:11" ht="27.75" customHeight="1">
      <c r="A26" s="83">
        <v>30</v>
      </c>
      <c r="B26" s="149" t="s">
        <v>120</v>
      </c>
      <c r="C26" s="12">
        <v>6</v>
      </c>
      <c r="D26" s="62">
        <f t="shared" si="4"/>
        <v>1.3015184381778742</v>
      </c>
      <c r="E26" s="12">
        <v>4</v>
      </c>
      <c r="F26" s="62">
        <f t="shared" si="3"/>
        <v>0.9237875288683602</v>
      </c>
      <c r="G26" s="285">
        <f t="shared" si="1"/>
        <v>2</v>
      </c>
      <c r="H26" s="128">
        <f t="shared" si="2"/>
        <v>50</v>
      </c>
      <c r="K26" s="14"/>
    </row>
    <row r="27" spans="1:11" ht="27.75" customHeight="1">
      <c r="A27" s="83">
        <v>31</v>
      </c>
      <c r="B27" s="149" t="s">
        <v>121</v>
      </c>
      <c r="C27" s="12">
        <v>37</v>
      </c>
      <c r="D27" s="62">
        <f t="shared" si="4"/>
        <v>8.026030368763557</v>
      </c>
      <c r="E27" s="12">
        <v>34</v>
      </c>
      <c r="F27" s="62">
        <f t="shared" si="3"/>
        <v>7.852193995381063</v>
      </c>
      <c r="G27" s="285">
        <f t="shared" si="1"/>
        <v>3</v>
      </c>
      <c r="H27" s="128">
        <f t="shared" si="2"/>
        <v>8.823529411764707</v>
      </c>
      <c r="K27" s="14"/>
    </row>
    <row r="28" spans="1:8" ht="27.75" customHeight="1">
      <c r="A28" s="123">
        <v>32</v>
      </c>
      <c r="B28" s="140" t="s">
        <v>122</v>
      </c>
      <c r="C28" s="81">
        <v>11</v>
      </c>
      <c r="D28" s="64">
        <f t="shared" si="4"/>
        <v>2.386117136659436</v>
      </c>
      <c r="E28" s="81">
        <v>8</v>
      </c>
      <c r="F28" s="64">
        <f t="shared" si="3"/>
        <v>1.8475750577367205</v>
      </c>
      <c r="G28" s="74">
        <f t="shared" si="1"/>
        <v>3</v>
      </c>
      <c r="H28" s="131">
        <f t="shared" si="2"/>
        <v>37.5</v>
      </c>
    </row>
    <row r="29" spans="1:8" ht="21" customHeight="1">
      <c r="A29" s="83"/>
      <c r="B29" s="33"/>
      <c r="C29" s="10"/>
      <c r="D29" s="10"/>
      <c r="G29" s="283"/>
      <c r="H29" s="284"/>
    </row>
    <row r="30" spans="1:4" ht="14.25">
      <c r="A30" s="83"/>
      <c r="B30" s="33"/>
      <c r="C30" s="10"/>
      <c r="D30" s="10"/>
    </row>
    <row r="31" spans="1:4" ht="14.25">
      <c r="A31" s="83"/>
      <c r="B31" s="33"/>
      <c r="C31" s="10"/>
      <c r="D31" s="10"/>
    </row>
    <row r="32" spans="1:4" ht="14.25">
      <c r="A32" s="83"/>
      <c r="B32" s="13"/>
      <c r="C32" s="10"/>
      <c r="D32" s="10"/>
    </row>
    <row r="33" spans="1:4" ht="14.25">
      <c r="A33" s="83"/>
      <c r="B33" s="33"/>
      <c r="C33" s="10"/>
      <c r="D33" s="10"/>
    </row>
    <row r="34" spans="1:4" ht="14.25">
      <c r="A34" s="83"/>
      <c r="B34" s="13"/>
      <c r="C34" s="10"/>
      <c r="D34" s="10"/>
    </row>
    <row r="35" spans="1:4" ht="14.25">
      <c r="A35" s="83"/>
      <c r="B35" s="13"/>
      <c r="C35" s="10"/>
      <c r="D35" s="10"/>
    </row>
    <row r="36" spans="3:4" ht="14.25">
      <c r="C36" s="16"/>
      <c r="D36" s="10"/>
    </row>
    <row r="37" spans="1:4" ht="14.25">
      <c r="A37" s="83"/>
      <c r="B37" s="33"/>
      <c r="C37" s="10"/>
      <c r="D37" s="10"/>
    </row>
    <row r="38" spans="1:4" ht="14.25">
      <c r="A38" s="16"/>
      <c r="B38" s="16"/>
      <c r="C38" s="16"/>
      <c r="D38" s="10"/>
    </row>
    <row r="39" spans="1:4" ht="14.25">
      <c r="A39" s="83"/>
      <c r="B39" s="33"/>
      <c r="C39" s="10"/>
      <c r="D39" s="10"/>
    </row>
    <row r="40" spans="3:4" ht="14.25">
      <c r="C40" s="16"/>
      <c r="D40" s="10"/>
    </row>
    <row r="41" spans="1:4" ht="14.25">
      <c r="A41" s="83"/>
      <c r="B41" s="13"/>
      <c r="C41" s="10"/>
      <c r="D41" s="10"/>
    </row>
    <row r="42" spans="1:3" ht="14.25">
      <c r="A42" s="83"/>
      <c r="B42" s="13"/>
      <c r="C42" s="10"/>
    </row>
    <row r="43" ht="12.75">
      <c r="C43" s="16"/>
    </row>
    <row r="44" spans="1:3" ht="14.25">
      <c r="A44" s="83"/>
      <c r="B44" s="13"/>
      <c r="C44" s="10"/>
    </row>
    <row r="45" spans="1:3" ht="14.25">
      <c r="A45" s="83"/>
      <c r="B45" s="33"/>
      <c r="C45" s="10"/>
    </row>
    <row r="46" spans="1:3" ht="14.25">
      <c r="A46" s="83"/>
      <c r="B46" s="13"/>
      <c r="C46" s="10"/>
    </row>
    <row r="47" spans="1:3" ht="14.25">
      <c r="A47" s="83"/>
      <c r="B47" s="84"/>
      <c r="C47" s="10"/>
    </row>
    <row r="48" spans="1:3" ht="14.25">
      <c r="A48" s="83"/>
      <c r="B48" s="13"/>
      <c r="C48" s="10"/>
    </row>
    <row r="49" spans="1:3" ht="14.25">
      <c r="A49" s="83"/>
      <c r="B49" s="13"/>
      <c r="C49" s="10"/>
    </row>
    <row r="50" spans="1:3" ht="14.25">
      <c r="A50" s="83"/>
      <c r="B50" s="13"/>
      <c r="C50" s="10"/>
    </row>
    <row r="51" spans="1:3" ht="14.25">
      <c r="A51" s="30"/>
      <c r="C51" s="10"/>
    </row>
    <row r="52" spans="1:3" ht="14.25">
      <c r="A52" s="83"/>
      <c r="B52" s="13"/>
      <c r="C52" s="10"/>
    </row>
  </sheetData>
  <sheetProtection/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  <headerFooter alignWithMargins="0">
    <oddFooter>&amp;C－１０－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J17" sqref="J17"/>
    </sheetView>
  </sheetViews>
  <sheetFormatPr defaultColWidth="9.00390625" defaultRowHeight="13.5"/>
  <cols>
    <col min="1" max="1" width="14.50390625" style="4" customWidth="1"/>
    <col min="2" max="7" width="12.625" style="4" customWidth="1"/>
    <col min="8" max="16384" width="9.00390625" style="4" customWidth="1"/>
  </cols>
  <sheetData>
    <row r="1" spans="1:3" s="90" customFormat="1" ht="27" customHeight="1">
      <c r="A1" s="343" t="s">
        <v>66</v>
      </c>
      <c r="B1" s="343"/>
      <c r="C1" s="343"/>
    </row>
    <row r="2" ht="27" customHeight="1">
      <c r="A2" s="8"/>
    </row>
    <row r="3" s="1" customFormat="1" ht="27" customHeight="1">
      <c r="A3" s="101" t="s">
        <v>59</v>
      </c>
    </row>
    <row r="4" spans="1:7" ht="16.5" customHeight="1">
      <c r="A4" s="123"/>
      <c r="B4" s="334" t="s">
        <v>168</v>
      </c>
      <c r="C4" s="334"/>
      <c r="D4" s="334"/>
      <c r="E4" s="334"/>
      <c r="F4" s="334"/>
      <c r="G4" s="334"/>
    </row>
    <row r="5" spans="1:7" ht="27" customHeight="1">
      <c r="A5" s="157" t="s">
        <v>68</v>
      </c>
      <c r="B5" s="147" t="s">
        <v>131</v>
      </c>
      <c r="C5" s="147" t="s">
        <v>132</v>
      </c>
      <c r="D5" s="147" t="s">
        <v>133</v>
      </c>
      <c r="E5" s="147" t="s">
        <v>134</v>
      </c>
      <c r="F5" s="147" t="s">
        <v>135</v>
      </c>
      <c r="G5" s="147" t="s">
        <v>157</v>
      </c>
    </row>
    <row r="6" spans="1:7" ht="33" customHeight="1">
      <c r="A6" s="133" t="s">
        <v>17</v>
      </c>
      <c r="B6" s="193">
        <v>13974</v>
      </c>
      <c r="C6" s="216">
        <v>14867</v>
      </c>
      <c r="D6" s="271">
        <v>14557</v>
      </c>
      <c r="E6" s="214">
        <v>13632</v>
      </c>
      <c r="F6" s="214">
        <v>13777</v>
      </c>
      <c r="G6" s="214">
        <v>13036</v>
      </c>
    </row>
    <row r="7" spans="1:7" ht="33.75" customHeight="1">
      <c r="A7" s="133" t="s">
        <v>165</v>
      </c>
      <c r="B7" s="66">
        <v>101.36370230668794</v>
      </c>
      <c r="C7" s="65">
        <f>C6/B6*100</f>
        <v>106.3904393874338</v>
      </c>
      <c r="D7" s="65">
        <f>D6/C6*100</f>
        <v>97.91484495863322</v>
      </c>
      <c r="E7" s="65">
        <f>E6/D6*100</f>
        <v>93.64566875042935</v>
      </c>
      <c r="F7" s="14">
        <f>F6/E6*100</f>
        <v>101.06367370892019</v>
      </c>
      <c r="G7" s="66">
        <f>G6/F6*100</f>
        <v>94.62147056688684</v>
      </c>
    </row>
    <row r="8" spans="1:7" ht="27" customHeight="1">
      <c r="A8" s="133" t="s">
        <v>128</v>
      </c>
      <c r="B8" s="65">
        <v>100</v>
      </c>
      <c r="C8" s="65">
        <f>C6/B6%</f>
        <v>106.3904393874338</v>
      </c>
      <c r="D8" s="65">
        <f>D6/B6%</f>
        <v>104.17203377701445</v>
      </c>
      <c r="E8" s="65">
        <f>E6/B6%</f>
        <v>97.55259768140833</v>
      </c>
      <c r="F8" s="66">
        <f>F6/B6%</f>
        <v>98.59023901531415</v>
      </c>
      <c r="G8" s="66">
        <f>G6/B6*100</f>
        <v>93.28753399169887</v>
      </c>
    </row>
    <row r="9" spans="1:7" ht="27" customHeight="1">
      <c r="A9" s="324" t="s">
        <v>169</v>
      </c>
      <c r="B9" s="63">
        <f aca="true" t="shared" si="0" ref="B9:G9">B6/B12</f>
        <v>26.66793893129771</v>
      </c>
      <c r="C9" s="63">
        <f t="shared" si="0"/>
        <v>29.265748031496063</v>
      </c>
      <c r="D9" s="63">
        <f t="shared" si="0"/>
        <v>29.408080808080808</v>
      </c>
      <c r="E9" s="63">
        <f t="shared" si="0"/>
        <v>30.293333333333333</v>
      </c>
      <c r="F9" s="63">
        <f t="shared" si="0"/>
        <v>31.817551963048498</v>
      </c>
      <c r="G9" s="63">
        <f t="shared" si="0"/>
        <v>28.27765726681128</v>
      </c>
    </row>
    <row r="12" spans="1:8" ht="14.25">
      <c r="A12" s="4" t="s">
        <v>16</v>
      </c>
      <c r="B12" s="204">
        <v>524</v>
      </c>
      <c r="C12" s="204">
        <v>508</v>
      </c>
      <c r="D12" s="4">
        <v>495</v>
      </c>
      <c r="E12" s="4">
        <v>450</v>
      </c>
      <c r="F12" s="4">
        <v>433</v>
      </c>
      <c r="G12" s="4">
        <v>461</v>
      </c>
      <c r="H12" s="325"/>
    </row>
    <row r="13" spans="1:8" ht="12.75">
      <c r="A13" s="325"/>
      <c r="B13" s="325"/>
      <c r="C13" s="325"/>
      <c r="D13" s="325"/>
      <c r="E13" s="325"/>
      <c r="F13" s="325"/>
      <c r="G13" s="325"/>
      <c r="H13" s="325"/>
    </row>
  </sheetData>
  <sheetProtection/>
  <mergeCells count="2">
    <mergeCell ref="B4:G4"/>
    <mergeCell ref="A1:C1"/>
  </mergeCells>
  <printOptions/>
  <pageMargins left="0.8" right="0.37" top="1" bottom="1" header="0.512" footer="0.512"/>
  <pageSetup horizontalDpi="300" verticalDpi="300" orientation="portrait" paperSize="9" scale="99" r:id="rId1"/>
  <headerFooter alignWithMargins="0">
    <oddFooter>&amp;C－１１－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4.625" style="4" customWidth="1"/>
    <col min="2" max="2" width="12.625" style="4" customWidth="1"/>
    <col min="3" max="3" width="11.625" style="4" customWidth="1"/>
    <col min="4" max="4" width="12.625" style="4" customWidth="1"/>
    <col min="5" max="5" width="11.625" style="4" customWidth="1"/>
    <col min="6" max="6" width="11.625" style="179" customWidth="1"/>
    <col min="7" max="7" width="11.625" style="4" customWidth="1"/>
    <col min="8" max="16384" width="9.00390625" style="4" customWidth="1"/>
  </cols>
  <sheetData>
    <row r="1" spans="1:7" s="1" customFormat="1" ht="27.75" customHeight="1">
      <c r="A1" s="2" t="s">
        <v>60</v>
      </c>
      <c r="F1" s="176"/>
      <c r="G1" s="68"/>
    </row>
    <row r="2" spans="1:7" ht="27.75" customHeight="1">
      <c r="A2" s="335" t="s">
        <v>28</v>
      </c>
      <c r="B2" s="337" t="s">
        <v>159</v>
      </c>
      <c r="C2" s="344"/>
      <c r="D2" s="337" t="s">
        <v>136</v>
      </c>
      <c r="E2" s="344"/>
      <c r="F2" s="337" t="s">
        <v>10</v>
      </c>
      <c r="G2" s="338"/>
    </row>
    <row r="3" spans="1:7" ht="27.75" customHeight="1">
      <c r="A3" s="336"/>
      <c r="B3" s="143" t="s">
        <v>37</v>
      </c>
      <c r="C3" s="144" t="s">
        <v>5</v>
      </c>
      <c r="D3" s="143" t="s">
        <v>37</v>
      </c>
      <c r="E3" s="144" t="s">
        <v>1</v>
      </c>
      <c r="F3" s="279" t="s">
        <v>14</v>
      </c>
      <c r="G3" s="146" t="s">
        <v>32</v>
      </c>
    </row>
    <row r="4" spans="1:7" s="25" customFormat="1" ht="27.75" customHeight="1">
      <c r="A4" s="125" t="s">
        <v>74</v>
      </c>
      <c r="B4" s="94">
        <v>13036</v>
      </c>
      <c r="C4" s="95">
        <f>SUM(C5:C12)</f>
        <v>100</v>
      </c>
      <c r="D4" s="94">
        <f>SUM(D5:D12)</f>
        <v>13777</v>
      </c>
      <c r="E4" s="95">
        <f>SUM(E5:E12)</f>
        <v>100</v>
      </c>
      <c r="F4" s="177">
        <f aca="true" t="shared" si="0" ref="F4:F12">B4-D4</f>
        <v>-741</v>
      </c>
      <c r="G4" s="130">
        <f>F4/D4*100</f>
        <v>-5.37852943311316</v>
      </c>
    </row>
    <row r="5" spans="1:7" ht="27.75" customHeight="1">
      <c r="A5" s="83" t="s">
        <v>75</v>
      </c>
      <c r="B5" s="91">
        <v>1305</v>
      </c>
      <c r="C5" s="62">
        <f aca="true" t="shared" si="1" ref="C5:C12">B5/$B$4*100</f>
        <v>10.010739490641301</v>
      </c>
      <c r="D5" s="91">
        <v>1107</v>
      </c>
      <c r="E5" s="62">
        <f>D5/$D$4*100</f>
        <v>8.03513101546055</v>
      </c>
      <c r="F5" s="70">
        <f t="shared" si="0"/>
        <v>198</v>
      </c>
      <c r="G5" s="128">
        <f>F5/D5*100</f>
        <v>17.88617886178862</v>
      </c>
    </row>
    <row r="6" spans="1:7" ht="27.75" customHeight="1">
      <c r="A6" s="83" t="s">
        <v>76</v>
      </c>
      <c r="B6" s="91">
        <v>1463</v>
      </c>
      <c r="C6" s="62">
        <f t="shared" si="1"/>
        <v>11.222767720159558</v>
      </c>
      <c r="D6" s="91">
        <v>1412</v>
      </c>
      <c r="E6" s="62">
        <f aca="true" t="shared" si="2" ref="E6:E12">D6/$D$4*100</f>
        <v>10.248965667416709</v>
      </c>
      <c r="F6" s="70">
        <f t="shared" si="0"/>
        <v>51</v>
      </c>
      <c r="G6" s="128">
        <f aca="true" t="shared" si="3" ref="G6:G12">F6/D6*100</f>
        <v>3.6118980169971673</v>
      </c>
    </row>
    <row r="7" spans="1:7" ht="27.75" customHeight="1">
      <c r="A7" s="83" t="s">
        <v>77</v>
      </c>
      <c r="B7" s="91">
        <v>1046</v>
      </c>
      <c r="C7" s="62">
        <f t="shared" si="1"/>
        <v>8.023933722000613</v>
      </c>
      <c r="D7" s="91">
        <v>1140</v>
      </c>
      <c r="E7" s="62">
        <f t="shared" si="2"/>
        <v>8.274660666327938</v>
      </c>
      <c r="F7" s="70">
        <f t="shared" si="0"/>
        <v>-94</v>
      </c>
      <c r="G7" s="128">
        <f t="shared" si="3"/>
        <v>-8.24561403508772</v>
      </c>
    </row>
    <row r="8" spans="1:7" ht="27.75" customHeight="1">
      <c r="A8" s="83" t="s">
        <v>78</v>
      </c>
      <c r="B8" s="91">
        <v>3532</v>
      </c>
      <c r="C8" s="62">
        <f t="shared" si="1"/>
        <v>27.0942006750537</v>
      </c>
      <c r="D8" s="91">
        <v>3569</v>
      </c>
      <c r="E8" s="62">
        <f t="shared" si="2"/>
        <v>25.90549466502141</v>
      </c>
      <c r="F8" s="70">
        <f t="shared" si="0"/>
        <v>-37</v>
      </c>
      <c r="G8" s="128">
        <f t="shared" si="3"/>
        <v>-1.0367049593723732</v>
      </c>
    </row>
    <row r="9" spans="1:7" ht="27.75" customHeight="1">
      <c r="A9" s="307" t="s">
        <v>145</v>
      </c>
      <c r="B9" s="91">
        <v>2032</v>
      </c>
      <c r="C9" s="62">
        <f t="shared" si="1"/>
        <v>15.587603559374042</v>
      </c>
      <c r="D9" s="91">
        <v>1612</v>
      </c>
      <c r="E9" s="62">
        <f t="shared" si="2"/>
        <v>11.700660521158452</v>
      </c>
      <c r="F9" s="70">
        <f t="shared" si="0"/>
        <v>420</v>
      </c>
      <c r="G9" s="128">
        <f t="shared" si="3"/>
        <v>26.054590570719604</v>
      </c>
    </row>
    <row r="10" spans="1:7" ht="27.75" customHeight="1">
      <c r="A10" s="307" t="s">
        <v>146</v>
      </c>
      <c r="B10" s="91">
        <v>749</v>
      </c>
      <c r="C10" s="62">
        <f t="shared" si="1"/>
        <v>5.745627493096041</v>
      </c>
      <c r="D10" s="91">
        <v>1351</v>
      </c>
      <c r="E10" s="62">
        <f t="shared" si="2"/>
        <v>9.806198737025477</v>
      </c>
      <c r="F10" s="70">
        <f t="shared" si="0"/>
        <v>-602</v>
      </c>
      <c r="G10" s="128">
        <f t="shared" si="3"/>
        <v>-44.559585492227974</v>
      </c>
    </row>
    <row r="11" spans="1:7" ht="27.75" customHeight="1">
      <c r="A11" s="83" t="s">
        <v>79</v>
      </c>
      <c r="B11" s="23">
        <v>2144</v>
      </c>
      <c r="C11" s="62">
        <f t="shared" si="1"/>
        <v>16.446762810678123</v>
      </c>
      <c r="D11" s="23">
        <v>2812</v>
      </c>
      <c r="E11" s="62">
        <f t="shared" si="2"/>
        <v>20.410829643608913</v>
      </c>
      <c r="F11" s="178">
        <f t="shared" si="0"/>
        <v>-668</v>
      </c>
      <c r="G11" s="128">
        <f t="shared" si="3"/>
        <v>-23.75533428165007</v>
      </c>
    </row>
    <row r="12" spans="1:7" ht="27.75" customHeight="1">
      <c r="A12" s="122" t="s">
        <v>81</v>
      </c>
      <c r="B12" s="195">
        <v>765</v>
      </c>
      <c r="C12" s="64">
        <f t="shared" si="1"/>
        <v>5.868364528996625</v>
      </c>
      <c r="D12" s="195">
        <v>774</v>
      </c>
      <c r="E12" s="64">
        <f t="shared" si="2"/>
        <v>5.618059083980547</v>
      </c>
      <c r="F12" s="74">
        <f t="shared" si="0"/>
        <v>-9</v>
      </c>
      <c r="G12" s="131">
        <f t="shared" si="3"/>
        <v>-1.1627906976744187</v>
      </c>
    </row>
    <row r="13" spans="1:5" ht="14.25" hidden="1">
      <c r="A13" s="7"/>
      <c r="B13" s="92">
        <f>SUM(B5:B12)</f>
        <v>13036</v>
      </c>
      <c r="C13" s="14">
        <f>SUM(C5:C12)</f>
        <v>100</v>
      </c>
      <c r="D13" s="92">
        <f>SUM(D5:D12)</f>
        <v>13777</v>
      </c>
      <c r="E13" s="281">
        <f>SUM(E5:E12)</f>
        <v>100</v>
      </c>
    </row>
    <row r="14" spans="1:7" ht="14.25">
      <c r="A14" s="30"/>
      <c r="B14" s="185"/>
      <c r="C14" s="185"/>
      <c r="D14" s="185"/>
      <c r="E14" s="185"/>
      <c r="F14" s="185"/>
      <c r="G14" s="185"/>
    </row>
    <row r="15" spans="1:5" ht="14.25">
      <c r="A15" s="30"/>
      <c r="B15" s="93"/>
      <c r="C15" s="14"/>
      <c r="D15" s="93"/>
      <c r="E15" s="14"/>
    </row>
    <row r="17" ht="14.25">
      <c r="G17" s="32"/>
    </row>
  </sheetData>
  <sheetProtection/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75" zoomScaleSheetLayoutView="100" workbookViewId="0" topLeftCell="A1">
      <selection activeCell="G28" sqref="G28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7.75" customHeight="1">
      <c r="A1" s="2" t="s">
        <v>61</v>
      </c>
      <c r="C1" s="100"/>
      <c r="E1" s="100"/>
      <c r="H1" s="68"/>
    </row>
    <row r="2" spans="1:8" ht="27.75" customHeight="1">
      <c r="A2" s="338" t="s">
        <v>33</v>
      </c>
      <c r="B2" s="338"/>
      <c r="C2" s="345" t="s">
        <v>150</v>
      </c>
      <c r="D2" s="346"/>
      <c r="E2" s="345" t="s">
        <v>130</v>
      </c>
      <c r="F2" s="346"/>
      <c r="G2" s="337" t="s">
        <v>10</v>
      </c>
      <c r="H2" s="339"/>
    </row>
    <row r="3" spans="1:8" ht="27.75" customHeight="1">
      <c r="A3" s="342"/>
      <c r="B3" s="342"/>
      <c r="C3" s="151" t="s">
        <v>37</v>
      </c>
      <c r="D3" s="144" t="s">
        <v>5</v>
      </c>
      <c r="E3" s="151" t="s">
        <v>37</v>
      </c>
      <c r="F3" s="144" t="s">
        <v>1</v>
      </c>
      <c r="G3" s="262" t="s">
        <v>14</v>
      </c>
      <c r="H3" s="152" t="s">
        <v>32</v>
      </c>
    </row>
    <row r="4" spans="1:8" s="25" customFormat="1" ht="27.75" customHeight="1">
      <c r="A4" s="340" t="s">
        <v>15</v>
      </c>
      <c r="B4" s="340"/>
      <c r="C4" s="120">
        <v>13036</v>
      </c>
      <c r="D4" s="205">
        <f>SUM(D5:D28)</f>
        <v>100</v>
      </c>
      <c r="E4" s="120">
        <f>SUM(E5:E28)</f>
        <v>13777</v>
      </c>
      <c r="F4" s="205">
        <f>SUM(F5:F28)</f>
        <v>100.00000000000001</v>
      </c>
      <c r="G4" s="77">
        <f>C4-E4</f>
        <v>-741</v>
      </c>
      <c r="H4" s="129">
        <f>G4/E4*100</f>
        <v>-5.37852943311316</v>
      </c>
    </row>
    <row r="5" spans="1:8" ht="27.75" customHeight="1">
      <c r="A5" s="30">
        <v>9</v>
      </c>
      <c r="B5" s="149" t="s">
        <v>99</v>
      </c>
      <c r="C5" s="23">
        <v>501</v>
      </c>
      <c r="D5" s="62">
        <f aca="true" t="shared" si="0" ref="D5:D15">C5/$C$4*100</f>
        <v>3.8432034366370047</v>
      </c>
      <c r="E5" s="23">
        <v>776</v>
      </c>
      <c r="F5" s="62">
        <f>E5/$E$4*100</f>
        <v>5.632576032517965</v>
      </c>
      <c r="G5" s="70">
        <f aca="true" t="shared" si="1" ref="G5:G28">C5-E5</f>
        <v>-275</v>
      </c>
      <c r="H5" s="128">
        <f aca="true" t="shared" si="2" ref="H5:H28">G5/E5*100</f>
        <v>-35.43814432989691</v>
      </c>
    </row>
    <row r="6" spans="1:10" ht="27.75" customHeight="1">
      <c r="A6" s="30">
        <v>10</v>
      </c>
      <c r="B6" s="150" t="s">
        <v>100</v>
      </c>
      <c r="C6" s="23">
        <v>38</v>
      </c>
      <c r="D6" s="62">
        <f t="shared" si="0"/>
        <v>0.2915004602638846</v>
      </c>
      <c r="E6" s="23">
        <v>45</v>
      </c>
      <c r="F6" s="62">
        <f aca="true" t="shared" si="3" ref="F6:F28">E6/$E$4*100</f>
        <v>0.32663134209189226</v>
      </c>
      <c r="G6" s="70">
        <f t="shared" si="1"/>
        <v>-7</v>
      </c>
      <c r="H6" s="128">
        <f t="shared" si="2"/>
        <v>-15.555555555555555</v>
      </c>
      <c r="I6" s="16"/>
      <c r="J6" s="16"/>
    </row>
    <row r="7" spans="1:10" ht="27.75" customHeight="1">
      <c r="A7" s="30">
        <v>11</v>
      </c>
      <c r="B7" s="149" t="s">
        <v>101</v>
      </c>
      <c r="C7" s="71">
        <v>244</v>
      </c>
      <c r="D7" s="62">
        <f t="shared" si="0"/>
        <v>1.8717397974838907</v>
      </c>
      <c r="E7" s="71">
        <v>118</v>
      </c>
      <c r="F7" s="62">
        <f t="shared" si="3"/>
        <v>0.8564999637076286</v>
      </c>
      <c r="G7" s="70">
        <f t="shared" si="1"/>
        <v>126</v>
      </c>
      <c r="H7" s="128">
        <f t="shared" si="2"/>
        <v>106.77966101694916</v>
      </c>
      <c r="I7" s="16"/>
      <c r="J7" s="16"/>
    </row>
    <row r="8" spans="1:10" ht="27.75" customHeight="1">
      <c r="A8" s="30">
        <v>12</v>
      </c>
      <c r="B8" s="149" t="s">
        <v>102</v>
      </c>
      <c r="C8" s="23">
        <v>810</v>
      </c>
      <c r="D8" s="62">
        <f t="shared" si="0"/>
        <v>6.213562442467015</v>
      </c>
      <c r="E8" s="23">
        <v>759</v>
      </c>
      <c r="F8" s="62">
        <f t="shared" si="3"/>
        <v>5.509181969949917</v>
      </c>
      <c r="G8" s="70">
        <f t="shared" si="1"/>
        <v>51</v>
      </c>
      <c r="H8" s="128">
        <f t="shared" si="2"/>
        <v>6.719367588932807</v>
      </c>
      <c r="I8" s="16"/>
      <c r="J8" s="16"/>
    </row>
    <row r="9" spans="1:10" ht="27.75" customHeight="1">
      <c r="A9" s="30">
        <v>13</v>
      </c>
      <c r="B9" s="149" t="s">
        <v>103</v>
      </c>
      <c r="C9" s="23">
        <v>668</v>
      </c>
      <c r="D9" s="62">
        <f t="shared" si="0"/>
        <v>5.1242712488493405</v>
      </c>
      <c r="E9" s="23">
        <v>774</v>
      </c>
      <c r="F9" s="62">
        <f t="shared" si="3"/>
        <v>5.618059083980547</v>
      </c>
      <c r="G9" s="70">
        <f t="shared" si="1"/>
        <v>-106</v>
      </c>
      <c r="H9" s="128">
        <f t="shared" si="2"/>
        <v>-13.695090439276486</v>
      </c>
      <c r="I9" s="16"/>
      <c r="J9" s="16"/>
    </row>
    <row r="10" spans="1:10" ht="27.75" customHeight="1">
      <c r="A10" s="30">
        <v>14</v>
      </c>
      <c r="B10" s="149" t="s">
        <v>104</v>
      </c>
      <c r="C10" s="23">
        <v>91</v>
      </c>
      <c r="D10" s="62">
        <f t="shared" si="0"/>
        <v>0.6980668916845658</v>
      </c>
      <c r="E10" s="23">
        <v>86</v>
      </c>
      <c r="F10" s="62">
        <f t="shared" si="3"/>
        <v>0.6242287871089497</v>
      </c>
      <c r="G10" s="70">
        <f t="shared" si="1"/>
        <v>5</v>
      </c>
      <c r="H10" s="128">
        <f t="shared" si="2"/>
        <v>5.813953488372093</v>
      </c>
      <c r="I10" s="16"/>
      <c r="J10" s="16"/>
    </row>
    <row r="11" spans="1:10" ht="27.75" customHeight="1">
      <c r="A11" s="30">
        <v>15</v>
      </c>
      <c r="B11" s="149" t="s">
        <v>105</v>
      </c>
      <c r="C11" s="23">
        <v>177</v>
      </c>
      <c r="D11" s="62">
        <f t="shared" si="0"/>
        <v>1.3577784596501994</v>
      </c>
      <c r="E11" s="23">
        <v>168</v>
      </c>
      <c r="F11" s="62">
        <f t="shared" si="3"/>
        <v>1.2194236771430647</v>
      </c>
      <c r="G11" s="70">
        <f t="shared" si="1"/>
        <v>9</v>
      </c>
      <c r="H11" s="128">
        <f t="shared" si="2"/>
        <v>5.357142857142857</v>
      </c>
      <c r="I11" s="16"/>
      <c r="J11" s="16"/>
    </row>
    <row r="12" spans="1:10" ht="27.75" customHeight="1">
      <c r="A12" s="30">
        <v>16</v>
      </c>
      <c r="B12" s="149" t="s">
        <v>106</v>
      </c>
      <c r="C12" s="23">
        <v>1361</v>
      </c>
      <c r="D12" s="62">
        <f t="shared" si="0"/>
        <v>10.440319116293342</v>
      </c>
      <c r="E12" s="23">
        <v>1377</v>
      </c>
      <c r="F12" s="62">
        <f t="shared" si="3"/>
        <v>9.994919068011903</v>
      </c>
      <c r="G12" s="70">
        <f t="shared" si="1"/>
        <v>-16</v>
      </c>
      <c r="H12" s="128">
        <f t="shared" si="2"/>
        <v>-1.1619462599854757</v>
      </c>
      <c r="I12" s="16"/>
      <c r="J12" s="16"/>
    </row>
    <row r="13" spans="1:10" ht="27.75" customHeight="1">
      <c r="A13" s="30">
        <v>17</v>
      </c>
      <c r="B13" s="149" t="s">
        <v>107</v>
      </c>
      <c r="C13" s="23">
        <v>8</v>
      </c>
      <c r="D13" s="62">
        <f t="shared" si="0"/>
        <v>0.0613685179502915</v>
      </c>
      <c r="E13" s="23">
        <v>9</v>
      </c>
      <c r="F13" s="62">
        <f t="shared" si="3"/>
        <v>0.06532626841837845</v>
      </c>
      <c r="G13" s="70">
        <f t="shared" si="1"/>
        <v>-1</v>
      </c>
      <c r="H13" s="128">
        <f t="shared" si="2"/>
        <v>-11.11111111111111</v>
      </c>
      <c r="I13" s="16"/>
      <c r="J13" s="16"/>
    </row>
    <row r="14" spans="1:10" ht="27.75" customHeight="1">
      <c r="A14" s="30">
        <v>18</v>
      </c>
      <c r="B14" s="149" t="s">
        <v>108</v>
      </c>
      <c r="C14" s="23">
        <v>1658</v>
      </c>
      <c r="D14" s="62">
        <f t="shared" si="0"/>
        <v>12.718625345197914</v>
      </c>
      <c r="E14" s="23">
        <v>1861</v>
      </c>
      <c r="F14" s="62">
        <f t="shared" si="3"/>
        <v>13.508020614066924</v>
      </c>
      <c r="G14" s="70">
        <f t="shared" si="1"/>
        <v>-203</v>
      </c>
      <c r="H14" s="128">
        <f t="shared" si="2"/>
        <v>-10.90811391724879</v>
      </c>
      <c r="I14" s="16"/>
      <c r="J14" s="16"/>
    </row>
    <row r="15" spans="1:10" ht="27.75" customHeight="1">
      <c r="A15" s="30">
        <v>19</v>
      </c>
      <c r="B15" s="149" t="s">
        <v>109</v>
      </c>
      <c r="C15" s="23">
        <v>234</v>
      </c>
      <c r="D15" s="62">
        <f t="shared" si="0"/>
        <v>1.7950291500460263</v>
      </c>
      <c r="E15" s="23">
        <v>243</v>
      </c>
      <c r="F15" s="62">
        <f t="shared" si="3"/>
        <v>1.7638092472962184</v>
      </c>
      <c r="G15" s="70">
        <f t="shared" si="1"/>
        <v>-9</v>
      </c>
      <c r="H15" s="128">
        <f t="shared" si="2"/>
        <v>-3.7037037037037033</v>
      </c>
      <c r="I15" s="16"/>
      <c r="J15" s="16"/>
    </row>
    <row r="16" spans="1:10" ht="27.75" customHeight="1">
      <c r="A16" s="30">
        <v>20</v>
      </c>
      <c r="B16" s="149" t="s">
        <v>110</v>
      </c>
      <c r="C16" s="244" t="s">
        <v>55</v>
      </c>
      <c r="D16" s="245" t="s">
        <v>55</v>
      </c>
      <c r="E16" s="244" t="s">
        <v>55</v>
      </c>
      <c r="F16" s="245" t="s">
        <v>55</v>
      </c>
      <c r="G16" s="244" t="s">
        <v>55</v>
      </c>
      <c r="H16" s="263" t="s">
        <v>55</v>
      </c>
      <c r="I16" s="16"/>
      <c r="J16" s="16"/>
    </row>
    <row r="17" spans="1:10" ht="27.75" customHeight="1">
      <c r="A17" s="30">
        <v>21</v>
      </c>
      <c r="B17" s="149" t="s">
        <v>111</v>
      </c>
      <c r="C17" s="71">
        <v>442</v>
      </c>
      <c r="D17" s="62">
        <f aca="true" t="shared" si="4" ref="D17:D28">C17/$C$4*100</f>
        <v>3.390610616753605</v>
      </c>
      <c r="E17" s="71">
        <v>314</v>
      </c>
      <c r="F17" s="62">
        <f t="shared" si="3"/>
        <v>2.279160920374537</v>
      </c>
      <c r="G17" s="70">
        <f t="shared" si="1"/>
        <v>128</v>
      </c>
      <c r="H17" s="128">
        <f t="shared" si="2"/>
        <v>40.76433121019109</v>
      </c>
      <c r="I17" s="16"/>
      <c r="J17" s="16"/>
    </row>
    <row r="18" spans="1:10" ht="27.75" customHeight="1">
      <c r="A18" s="30">
        <v>22</v>
      </c>
      <c r="B18" s="149" t="s">
        <v>112</v>
      </c>
      <c r="C18" s="23">
        <v>61</v>
      </c>
      <c r="D18" s="62">
        <f t="shared" si="4"/>
        <v>0.4679349493709727</v>
      </c>
      <c r="E18" s="23">
        <v>51</v>
      </c>
      <c r="F18" s="62">
        <f t="shared" si="3"/>
        <v>0.3701821877041446</v>
      </c>
      <c r="G18" s="70">
        <f t="shared" si="1"/>
        <v>10</v>
      </c>
      <c r="H18" s="128">
        <f t="shared" si="2"/>
        <v>19.607843137254903</v>
      </c>
      <c r="I18" s="16"/>
      <c r="J18" s="16"/>
    </row>
    <row r="19" spans="1:10" ht="27.75" customHeight="1">
      <c r="A19" s="30">
        <v>23</v>
      </c>
      <c r="B19" s="149" t="s">
        <v>113</v>
      </c>
      <c r="C19" s="23">
        <v>859</v>
      </c>
      <c r="D19" s="62">
        <f t="shared" si="4"/>
        <v>6.58944461491255</v>
      </c>
      <c r="E19" s="23">
        <v>781</v>
      </c>
      <c r="F19" s="62">
        <f t="shared" si="3"/>
        <v>5.6688684038615085</v>
      </c>
      <c r="G19" s="70">
        <f t="shared" si="1"/>
        <v>78</v>
      </c>
      <c r="H19" s="128">
        <f t="shared" si="2"/>
        <v>9.98719590268886</v>
      </c>
      <c r="I19" s="16"/>
      <c r="J19" s="16"/>
    </row>
    <row r="20" spans="1:10" ht="27.75" customHeight="1">
      <c r="A20" s="30">
        <v>24</v>
      </c>
      <c r="B20" s="149" t="s">
        <v>114</v>
      </c>
      <c r="C20" s="23">
        <v>990</v>
      </c>
      <c r="D20" s="62">
        <f t="shared" si="4"/>
        <v>7.594354096348573</v>
      </c>
      <c r="E20" s="23">
        <v>1233</v>
      </c>
      <c r="F20" s="62">
        <f t="shared" si="3"/>
        <v>8.949698773317849</v>
      </c>
      <c r="G20" s="70">
        <f t="shared" si="1"/>
        <v>-243</v>
      </c>
      <c r="H20" s="128">
        <f t="shared" si="2"/>
        <v>-19.708029197080293</v>
      </c>
      <c r="I20" s="16"/>
      <c r="J20" s="16"/>
    </row>
    <row r="21" spans="1:10" ht="27.75" customHeight="1">
      <c r="A21" s="30">
        <v>25</v>
      </c>
      <c r="B21" s="149" t="s">
        <v>115</v>
      </c>
      <c r="C21" s="23">
        <v>162</v>
      </c>
      <c r="D21" s="62">
        <f t="shared" si="4"/>
        <v>1.2427124884934029</v>
      </c>
      <c r="E21" s="23">
        <v>328</v>
      </c>
      <c r="F21" s="62">
        <f t="shared" si="3"/>
        <v>2.3807795601364594</v>
      </c>
      <c r="G21" s="70">
        <f t="shared" si="1"/>
        <v>-166</v>
      </c>
      <c r="H21" s="128">
        <f t="shared" si="2"/>
        <v>-50.609756097560975</v>
      </c>
      <c r="I21" s="16"/>
      <c r="J21" s="16"/>
    </row>
    <row r="22" spans="1:10" ht="27.75" customHeight="1">
      <c r="A22" s="30">
        <v>26</v>
      </c>
      <c r="B22" s="149" t="s">
        <v>116</v>
      </c>
      <c r="C22" s="23">
        <v>458</v>
      </c>
      <c r="D22" s="62">
        <f t="shared" si="4"/>
        <v>3.5133476526541885</v>
      </c>
      <c r="E22" s="23">
        <v>304</v>
      </c>
      <c r="F22" s="62">
        <f t="shared" si="3"/>
        <v>2.20657617768745</v>
      </c>
      <c r="G22" s="70">
        <f t="shared" si="1"/>
        <v>154</v>
      </c>
      <c r="H22" s="128">
        <f t="shared" si="2"/>
        <v>50.6578947368421</v>
      </c>
      <c r="I22" s="16"/>
      <c r="J22" s="16"/>
    </row>
    <row r="23" spans="1:10" ht="27.75" customHeight="1">
      <c r="A23" s="30">
        <v>27</v>
      </c>
      <c r="B23" s="149" t="s">
        <v>117</v>
      </c>
      <c r="C23" s="23">
        <v>1061</v>
      </c>
      <c r="D23" s="62">
        <f t="shared" si="4"/>
        <v>8.13899969315741</v>
      </c>
      <c r="E23" s="23">
        <v>1009</v>
      </c>
      <c r="F23" s="62">
        <f t="shared" si="3"/>
        <v>7.323800537127095</v>
      </c>
      <c r="G23" s="70">
        <f t="shared" si="1"/>
        <v>52</v>
      </c>
      <c r="H23" s="128">
        <f t="shared" si="2"/>
        <v>5.153617443012884</v>
      </c>
      <c r="I23" s="16"/>
      <c r="J23" s="16"/>
    </row>
    <row r="24" spans="1:10" ht="27.75" customHeight="1">
      <c r="A24" s="30">
        <v>28</v>
      </c>
      <c r="B24" s="149" t="s">
        <v>118</v>
      </c>
      <c r="C24" s="23">
        <v>761</v>
      </c>
      <c r="D24" s="62">
        <f t="shared" si="4"/>
        <v>5.837680270021479</v>
      </c>
      <c r="E24" s="23">
        <v>789</v>
      </c>
      <c r="F24" s="62">
        <f t="shared" si="3"/>
        <v>5.726936198011178</v>
      </c>
      <c r="G24" s="70">
        <f t="shared" si="1"/>
        <v>-28</v>
      </c>
      <c r="H24" s="128">
        <f t="shared" si="2"/>
        <v>-3.5487959442332064</v>
      </c>
      <c r="I24" s="16"/>
      <c r="J24" s="16"/>
    </row>
    <row r="25" spans="1:10" ht="27.75" customHeight="1">
      <c r="A25" s="30">
        <v>29</v>
      </c>
      <c r="B25" s="149" t="s">
        <v>119</v>
      </c>
      <c r="C25" s="23">
        <v>737</v>
      </c>
      <c r="D25" s="62">
        <f t="shared" si="4"/>
        <v>5.6535747161706045</v>
      </c>
      <c r="E25" s="23">
        <v>782</v>
      </c>
      <c r="F25" s="62">
        <f t="shared" si="3"/>
        <v>5.676126878130217</v>
      </c>
      <c r="G25" s="70">
        <f t="shared" si="1"/>
        <v>-45</v>
      </c>
      <c r="H25" s="128">
        <f t="shared" si="2"/>
        <v>-5.754475703324808</v>
      </c>
      <c r="I25" s="16"/>
      <c r="J25" s="16"/>
    </row>
    <row r="26" spans="1:10" ht="27.75" customHeight="1">
      <c r="A26" s="30">
        <v>30</v>
      </c>
      <c r="B26" s="149" t="s">
        <v>120</v>
      </c>
      <c r="C26" s="23">
        <v>224</v>
      </c>
      <c r="D26" s="62">
        <f t="shared" si="4"/>
        <v>1.718318502608162</v>
      </c>
      <c r="E26" s="23">
        <v>157</v>
      </c>
      <c r="F26" s="62">
        <f t="shared" si="3"/>
        <v>1.1395804601872686</v>
      </c>
      <c r="G26" s="70">
        <f t="shared" si="1"/>
        <v>67</v>
      </c>
      <c r="H26" s="128">
        <f t="shared" si="2"/>
        <v>42.675159235668794</v>
      </c>
      <c r="I26" s="16"/>
      <c r="J26" s="16"/>
    </row>
    <row r="27" spans="1:10" ht="27.75" customHeight="1">
      <c r="A27" s="30">
        <v>31</v>
      </c>
      <c r="B27" s="149" t="s">
        <v>121</v>
      </c>
      <c r="C27" s="23">
        <v>1299</v>
      </c>
      <c r="D27" s="62">
        <f t="shared" si="4"/>
        <v>9.964713102178582</v>
      </c>
      <c r="E27" s="23">
        <v>1656</v>
      </c>
      <c r="F27" s="62">
        <f t="shared" si="3"/>
        <v>12.020033388981636</v>
      </c>
      <c r="G27" s="70">
        <f t="shared" si="1"/>
        <v>-357</v>
      </c>
      <c r="H27" s="128">
        <f t="shared" si="2"/>
        <v>-21.557971014492754</v>
      </c>
      <c r="I27" s="16"/>
      <c r="J27" s="16"/>
    </row>
    <row r="28" spans="1:10" ht="27.75" customHeight="1">
      <c r="A28" s="123">
        <v>32</v>
      </c>
      <c r="B28" s="140" t="s">
        <v>122</v>
      </c>
      <c r="C28" s="97">
        <v>192</v>
      </c>
      <c r="D28" s="64">
        <f t="shared" si="4"/>
        <v>1.4728444308069961</v>
      </c>
      <c r="E28" s="97">
        <v>157</v>
      </c>
      <c r="F28" s="64">
        <f t="shared" si="3"/>
        <v>1.1395804601872686</v>
      </c>
      <c r="G28" s="74">
        <f t="shared" si="1"/>
        <v>35</v>
      </c>
      <c r="H28" s="131">
        <f t="shared" si="2"/>
        <v>22.29299363057325</v>
      </c>
      <c r="I28" s="16"/>
      <c r="J28" s="16"/>
    </row>
    <row r="29" spans="3:8" s="16" customFormat="1" ht="12.75">
      <c r="C29" s="99"/>
      <c r="D29" s="15"/>
      <c r="E29" s="15"/>
      <c r="F29" s="15"/>
      <c r="G29" s="15"/>
      <c r="H29" s="15"/>
    </row>
    <row r="30" spans="3:7" s="16" customFormat="1" ht="14.25">
      <c r="C30" s="99"/>
      <c r="E30" s="83"/>
      <c r="F30" s="13"/>
      <c r="G30" s="98"/>
    </row>
    <row r="31" spans="3:7" s="16" customFormat="1" ht="14.25">
      <c r="C31" s="99"/>
      <c r="E31" s="83"/>
      <c r="F31" s="13"/>
      <c r="G31" s="98"/>
    </row>
    <row r="32" spans="3:7" s="16" customFormat="1" ht="14.25">
      <c r="C32" s="99"/>
      <c r="E32" s="83"/>
      <c r="F32" s="13"/>
      <c r="G32" s="98"/>
    </row>
    <row r="33" spans="3:7" s="16" customFormat="1" ht="14.25">
      <c r="C33" s="99"/>
      <c r="E33" s="83"/>
      <c r="F33" s="13"/>
      <c r="G33" s="98"/>
    </row>
    <row r="34" spans="3:7" s="16" customFormat="1" ht="14.25">
      <c r="C34" s="99"/>
      <c r="E34" s="83"/>
      <c r="F34" s="13"/>
      <c r="G34" s="98"/>
    </row>
    <row r="35" spans="3:7" s="16" customFormat="1" ht="14.25">
      <c r="C35" s="99"/>
      <c r="E35" s="83"/>
      <c r="F35" s="13"/>
      <c r="G35" s="98"/>
    </row>
    <row r="36" spans="3:7" s="16" customFormat="1" ht="14.25">
      <c r="C36" s="99"/>
      <c r="E36" s="83"/>
      <c r="F36" s="13"/>
      <c r="G36" s="98"/>
    </row>
    <row r="37" spans="3:7" s="16" customFormat="1" ht="14.25">
      <c r="C37" s="99"/>
      <c r="E37" s="83"/>
      <c r="F37" s="13"/>
      <c r="G37" s="98"/>
    </row>
    <row r="38" spans="5:10" ht="14.25">
      <c r="E38" s="83"/>
      <c r="F38" s="78"/>
      <c r="G38" s="98"/>
      <c r="H38" s="16"/>
      <c r="I38" s="16"/>
      <c r="J38" s="16"/>
    </row>
  </sheetData>
  <sheetProtection/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&amp;C－１２－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I6" sqref="I6"/>
    </sheetView>
  </sheetViews>
  <sheetFormatPr defaultColWidth="9.00390625" defaultRowHeight="13.5"/>
  <cols>
    <col min="1" max="1" width="11.25390625" style="4" customWidth="1"/>
    <col min="2" max="7" width="12.625" style="4" customWidth="1"/>
    <col min="8" max="16384" width="9.00390625" style="4" customWidth="1"/>
  </cols>
  <sheetData>
    <row r="1" ht="27" customHeight="1">
      <c r="A1" s="206" t="s">
        <v>67</v>
      </c>
    </row>
    <row r="2" ht="27" customHeight="1">
      <c r="A2" s="8"/>
    </row>
    <row r="3" s="103" customFormat="1" ht="27" customHeight="1">
      <c r="A3" s="124" t="s">
        <v>62</v>
      </c>
    </row>
    <row r="4" spans="1:7" ht="18.75" customHeight="1">
      <c r="A4" s="122"/>
      <c r="B4" s="334" t="s">
        <v>167</v>
      </c>
      <c r="C4" s="334"/>
      <c r="D4" s="334"/>
      <c r="E4" s="334"/>
      <c r="F4" s="334"/>
      <c r="G4" s="334"/>
    </row>
    <row r="5" spans="1:7" ht="28.5" customHeight="1">
      <c r="A5" s="157" t="s">
        <v>70</v>
      </c>
      <c r="B5" s="147" t="s">
        <v>73</v>
      </c>
      <c r="C5" s="147" t="s">
        <v>82</v>
      </c>
      <c r="D5" s="147" t="s">
        <v>126</v>
      </c>
      <c r="E5" s="147" t="s">
        <v>127</v>
      </c>
      <c r="F5" s="147" t="s">
        <v>138</v>
      </c>
      <c r="G5" s="147" t="s">
        <v>161</v>
      </c>
    </row>
    <row r="6" spans="1:7" ht="28.5" customHeight="1">
      <c r="A6" s="132" t="s">
        <v>166</v>
      </c>
      <c r="B6" s="193">
        <v>39377734</v>
      </c>
      <c r="C6" s="214">
        <v>44646705</v>
      </c>
      <c r="D6" s="214">
        <v>41260515</v>
      </c>
      <c r="E6" s="214">
        <v>35134247</v>
      </c>
      <c r="F6" s="214">
        <v>38113698</v>
      </c>
      <c r="G6" s="214">
        <v>33033597</v>
      </c>
    </row>
    <row r="7" spans="1:7" ht="28.5" customHeight="1">
      <c r="A7" s="133" t="s">
        <v>165</v>
      </c>
      <c r="B7" s="66">
        <v>105.57358738942352</v>
      </c>
      <c r="C7" s="66">
        <f>C6/B6*100</f>
        <v>113.38058457096591</v>
      </c>
      <c r="D7" s="66">
        <f>D6/C6*100</f>
        <v>92.41558811562913</v>
      </c>
      <c r="E7" s="66">
        <f>E6/D6*100</f>
        <v>85.1522260446822</v>
      </c>
      <c r="F7" s="66">
        <f>F6/E6*100</f>
        <v>108.4801902827176</v>
      </c>
      <c r="G7" s="66">
        <f>G6/F6*100</f>
        <v>86.671193648016</v>
      </c>
    </row>
    <row r="8" spans="1:7" ht="28.5" customHeight="1">
      <c r="A8" s="133" t="s">
        <v>27</v>
      </c>
      <c r="B8" s="66">
        <v>100</v>
      </c>
      <c r="C8" s="66">
        <f>C6/B6%</f>
        <v>113.38058457096591</v>
      </c>
      <c r="D8" s="66">
        <f>D6/B6%</f>
        <v>104.78133404019641</v>
      </c>
      <c r="E8" s="66">
        <f>E6/B6%</f>
        <v>89.22363841454157</v>
      </c>
      <c r="F8" s="66">
        <f>F6/B6%</f>
        <v>96.78997272925861</v>
      </c>
      <c r="G8" s="66">
        <f>G6/B6%</f>
        <v>83.88902469603761</v>
      </c>
    </row>
    <row r="9" spans="1:7" ht="28.5" customHeight="1">
      <c r="A9" s="134" t="s">
        <v>38</v>
      </c>
      <c r="B9" s="87">
        <f aca="true" t="shared" si="0" ref="B9:G9">B6/B13</f>
        <v>75148.34732824427</v>
      </c>
      <c r="C9" s="88">
        <f t="shared" si="0"/>
        <v>87887.21456692913</v>
      </c>
      <c r="D9" s="88">
        <f t="shared" si="0"/>
        <v>83354.57575757576</v>
      </c>
      <c r="E9" s="88">
        <f t="shared" si="0"/>
        <v>78076.10444444444</v>
      </c>
      <c r="F9" s="88">
        <f t="shared" si="0"/>
        <v>88022.39722863742</v>
      </c>
      <c r="G9" s="88">
        <f t="shared" si="0"/>
        <v>71656.39262472885</v>
      </c>
    </row>
    <row r="10" spans="1:7" ht="28.5" customHeight="1">
      <c r="A10" s="135" t="s">
        <v>39</v>
      </c>
      <c r="B10" s="104">
        <f aca="true" t="shared" si="1" ref="B10:G10">B6/B15</f>
        <v>2817.928581651639</v>
      </c>
      <c r="C10" s="104">
        <f t="shared" si="1"/>
        <v>3003.074258424699</v>
      </c>
      <c r="D10" s="104">
        <f t="shared" si="1"/>
        <v>2834.4105928419317</v>
      </c>
      <c r="E10" s="215">
        <f t="shared" si="1"/>
        <v>2577.3361942488264</v>
      </c>
      <c r="F10" s="215">
        <f t="shared" si="1"/>
        <v>2766.472962183349</v>
      </c>
      <c r="G10" s="215">
        <f t="shared" si="1"/>
        <v>2534.0286130714944</v>
      </c>
    </row>
    <row r="11" ht="12.75">
      <c r="E11" s="16"/>
    </row>
    <row r="13" spans="1:7" s="6" customFormat="1" ht="14.25">
      <c r="A13" s="6" t="s">
        <v>16</v>
      </c>
      <c r="B13" s="204">
        <v>524</v>
      </c>
      <c r="C13" s="204">
        <v>508</v>
      </c>
      <c r="D13" s="4">
        <v>495</v>
      </c>
      <c r="E13" s="4">
        <v>450</v>
      </c>
      <c r="F13" s="4">
        <v>433</v>
      </c>
      <c r="G13" s="4">
        <v>461</v>
      </c>
    </row>
    <row r="14" s="6" customFormat="1" ht="14.25"/>
    <row r="15" spans="1:7" s="6" customFormat="1" ht="14.25">
      <c r="A15" s="6" t="s">
        <v>17</v>
      </c>
      <c r="B15" s="6">
        <v>13974</v>
      </c>
      <c r="C15" s="6">
        <v>14867</v>
      </c>
      <c r="D15" s="6">
        <v>14557</v>
      </c>
      <c r="E15" s="6">
        <v>13632</v>
      </c>
      <c r="F15" s="6">
        <v>13777</v>
      </c>
      <c r="G15" s="6">
        <v>13036</v>
      </c>
    </row>
  </sheetData>
  <sheetProtection/>
  <mergeCells count="1">
    <mergeCell ref="B4:G4"/>
  </mergeCells>
  <printOptions/>
  <pageMargins left="0.75" right="0.46" top="1" bottom="1" header="0.512" footer="0.512"/>
  <pageSetup horizontalDpi="300" verticalDpi="300" orientation="portrait" paperSize="9" scale="90" r:id="rId1"/>
  <headerFooter alignWithMargins="0">
    <oddFooter>&amp;C－１３－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0.875" style="4" customWidth="1"/>
    <col min="2" max="2" width="14.00390625" style="4" customWidth="1"/>
    <col min="3" max="3" width="11.625" style="4" customWidth="1"/>
    <col min="4" max="4" width="14.00390625" style="4" customWidth="1"/>
    <col min="5" max="5" width="11.625" style="4" customWidth="1"/>
    <col min="6" max="6" width="14.25390625" style="4" customWidth="1"/>
    <col min="7" max="7" width="11.625" style="4" customWidth="1"/>
    <col min="8" max="16384" width="9.00390625" style="4" customWidth="1"/>
  </cols>
  <sheetData>
    <row r="1" spans="1:7" s="110" customFormat="1" ht="27.75" customHeight="1">
      <c r="A1" s="116" t="s">
        <v>63</v>
      </c>
      <c r="B1" s="105"/>
      <c r="C1" s="105"/>
      <c r="G1" s="111"/>
    </row>
    <row r="2" spans="1:7" ht="27.75" customHeight="1">
      <c r="A2" s="335" t="s">
        <v>40</v>
      </c>
      <c r="B2" s="337" t="s">
        <v>159</v>
      </c>
      <c r="C2" s="338"/>
      <c r="D2" s="337" t="s">
        <v>136</v>
      </c>
      <c r="E2" s="338"/>
      <c r="F2" s="338" t="s">
        <v>10</v>
      </c>
      <c r="G2" s="338"/>
    </row>
    <row r="3" spans="1:7" ht="27.75" customHeight="1">
      <c r="A3" s="336"/>
      <c r="B3" s="143" t="s">
        <v>41</v>
      </c>
      <c r="C3" s="144" t="s">
        <v>1</v>
      </c>
      <c r="D3" s="143" t="s">
        <v>41</v>
      </c>
      <c r="E3" s="144" t="s">
        <v>1</v>
      </c>
      <c r="F3" s="265" t="s">
        <v>42</v>
      </c>
      <c r="G3" s="146" t="s">
        <v>32</v>
      </c>
    </row>
    <row r="4" spans="1:7" s="25" customFormat="1" ht="27.75" customHeight="1">
      <c r="A4" s="158" t="s">
        <v>74</v>
      </c>
      <c r="B4" s="272">
        <v>33033597</v>
      </c>
      <c r="C4" s="273">
        <v>100</v>
      </c>
      <c r="D4" s="272">
        <v>38113698</v>
      </c>
      <c r="E4" s="273">
        <v>100</v>
      </c>
      <c r="F4" s="96">
        <f aca="true" t="shared" si="0" ref="F4:F9">B4-D4</f>
        <v>-5080101</v>
      </c>
      <c r="G4" s="127">
        <f aca="true" t="shared" si="1" ref="G4:G9">F4/D4*100</f>
        <v>-13.328806351984005</v>
      </c>
    </row>
    <row r="5" spans="1:7" ht="27.75" customHeight="1">
      <c r="A5" s="133" t="s">
        <v>75</v>
      </c>
      <c r="B5" s="182">
        <v>1519589</v>
      </c>
      <c r="C5" s="62">
        <f>B5/$B$4*100</f>
        <v>4.600131799149817</v>
      </c>
      <c r="D5" s="182">
        <v>1087008</v>
      </c>
      <c r="E5" s="62">
        <f>D5/$D$4*100</f>
        <v>2.8520139924496437</v>
      </c>
      <c r="F5" s="274">
        <f t="shared" si="0"/>
        <v>432581</v>
      </c>
      <c r="G5" s="275">
        <f t="shared" si="1"/>
        <v>39.79556728193352</v>
      </c>
    </row>
    <row r="6" spans="1:7" ht="27.75" customHeight="1">
      <c r="A6" s="133" t="s">
        <v>76</v>
      </c>
      <c r="B6" s="182">
        <v>2194989</v>
      </c>
      <c r="C6" s="62">
        <f>B6/$B$4*100</f>
        <v>6.644716892320264</v>
      </c>
      <c r="D6" s="182">
        <v>2085017</v>
      </c>
      <c r="E6" s="62">
        <f>D6/$D$4*100</f>
        <v>5.4705187620471785</v>
      </c>
      <c r="F6" s="274">
        <f t="shared" si="0"/>
        <v>109972</v>
      </c>
      <c r="G6" s="275">
        <f t="shared" si="1"/>
        <v>5.274393446192525</v>
      </c>
    </row>
    <row r="7" spans="1:7" ht="27.75" customHeight="1">
      <c r="A7" s="133" t="s">
        <v>77</v>
      </c>
      <c r="B7" s="276">
        <v>1980873</v>
      </c>
      <c r="C7" s="62">
        <f>B7/$B$4*100</f>
        <v>5.996540431246407</v>
      </c>
      <c r="D7" s="276">
        <v>1686546</v>
      </c>
      <c r="E7" s="62">
        <f>D7/$D$4*100</f>
        <v>4.425038997790243</v>
      </c>
      <c r="F7" s="274">
        <f t="shared" si="0"/>
        <v>294327</v>
      </c>
      <c r="G7" s="275">
        <f t="shared" si="1"/>
        <v>17.451465895386193</v>
      </c>
    </row>
    <row r="8" spans="1:7" ht="27.75" customHeight="1">
      <c r="A8" s="133" t="s">
        <v>78</v>
      </c>
      <c r="B8" s="276">
        <v>7869600</v>
      </c>
      <c r="C8" s="62">
        <f>B8/$B$4*100</f>
        <v>23.82301872847816</v>
      </c>
      <c r="D8" s="276">
        <v>9108919</v>
      </c>
      <c r="E8" s="62">
        <f>D8/$D$4*100</f>
        <v>23.89933141622731</v>
      </c>
      <c r="F8" s="274">
        <f t="shared" si="0"/>
        <v>-1239319</v>
      </c>
      <c r="G8" s="275">
        <f t="shared" si="1"/>
        <v>-13.605555170706864</v>
      </c>
    </row>
    <row r="9" spans="1:7" ht="27.75" customHeight="1">
      <c r="A9" s="308" t="s">
        <v>145</v>
      </c>
      <c r="B9" s="309">
        <v>9680755</v>
      </c>
      <c r="C9" s="310">
        <f>B9/$B$4*100</f>
        <v>29.3057852585657</v>
      </c>
      <c r="D9" s="309">
        <v>4962454</v>
      </c>
      <c r="E9" s="62">
        <f>D9/$D$4*100</f>
        <v>13.020132551819033</v>
      </c>
      <c r="F9" s="309">
        <f t="shared" si="0"/>
        <v>4718301</v>
      </c>
      <c r="G9" s="311">
        <f t="shared" si="1"/>
        <v>95.07999469617249</v>
      </c>
    </row>
    <row r="10" spans="1:7" ht="27.75" customHeight="1">
      <c r="A10" s="308" t="s">
        <v>146</v>
      </c>
      <c r="B10" s="309" t="s">
        <v>123</v>
      </c>
      <c r="C10" s="312" t="s">
        <v>123</v>
      </c>
      <c r="D10" s="309" t="s">
        <v>123</v>
      </c>
      <c r="E10" s="312" t="s">
        <v>123</v>
      </c>
      <c r="F10" s="309" t="s">
        <v>123</v>
      </c>
      <c r="G10" s="311" t="s">
        <v>123</v>
      </c>
    </row>
    <row r="11" spans="1:9" ht="27.75" customHeight="1">
      <c r="A11" s="133" t="s">
        <v>79</v>
      </c>
      <c r="B11" s="276">
        <v>6541137</v>
      </c>
      <c r="C11" s="62">
        <f>B11/$B$4*100</f>
        <v>19.801467578598846</v>
      </c>
      <c r="D11" s="276">
        <v>8702364</v>
      </c>
      <c r="E11" s="62">
        <f>D11/$D$4*100</f>
        <v>22.83264142986073</v>
      </c>
      <c r="F11" s="274">
        <f>B11-D11</f>
        <v>-2161227</v>
      </c>
      <c r="G11" s="275">
        <f>F11/D11*100</f>
        <v>-24.834941402129353</v>
      </c>
      <c r="H11" s="136"/>
      <c r="I11" s="107"/>
    </row>
    <row r="12" spans="1:7" ht="27.75" customHeight="1">
      <c r="A12" s="148" t="s">
        <v>0</v>
      </c>
      <c r="B12" s="257" t="s">
        <v>123</v>
      </c>
      <c r="C12" s="258" t="s">
        <v>123</v>
      </c>
      <c r="D12" s="257" t="s">
        <v>123</v>
      </c>
      <c r="E12" s="258" t="s">
        <v>123</v>
      </c>
      <c r="F12" s="257" t="s">
        <v>123</v>
      </c>
      <c r="G12" s="260" t="s">
        <v>123</v>
      </c>
    </row>
    <row r="13" spans="1:7" ht="14.25">
      <c r="A13" s="86"/>
      <c r="B13" s="106"/>
      <c r="C13" s="200"/>
      <c r="D13" s="106"/>
      <c r="E13" s="200"/>
      <c r="F13" s="108"/>
      <c r="G13" s="31"/>
    </row>
    <row r="14" spans="2:7" ht="14.25">
      <c r="B14" s="197"/>
      <c r="C14" s="198"/>
      <c r="D14" s="197"/>
      <c r="E14" s="198"/>
      <c r="F14" s="181"/>
      <c r="G14" s="181"/>
    </row>
    <row r="15" spans="1:5" ht="12.75">
      <c r="A15" s="109"/>
      <c r="B15" s="17"/>
      <c r="C15" s="199"/>
      <c r="D15" s="17"/>
      <c r="E15" s="199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Normal="75" zoomScaleSheetLayoutView="100" workbookViewId="0" topLeftCell="A25">
      <selection activeCell="G6" sqref="G6"/>
    </sheetView>
  </sheetViews>
  <sheetFormatPr defaultColWidth="9.00390625" defaultRowHeight="13.5"/>
  <cols>
    <col min="1" max="1" width="3.125" style="4" customWidth="1"/>
    <col min="2" max="2" width="13.375" style="4" customWidth="1"/>
    <col min="3" max="3" width="13.625" style="4" customWidth="1"/>
    <col min="4" max="4" width="10.125" style="4" customWidth="1"/>
    <col min="5" max="5" width="13.625" style="4" customWidth="1"/>
    <col min="6" max="6" width="10.125" style="4" customWidth="1"/>
    <col min="7" max="7" width="14.375" style="4" customWidth="1"/>
    <col min="8" max="8" width="10.125" style="4" customWidth="1"/>
    <col min="9" max="16384" width="9.00390625" style="4" customWidth="1"/>
  </cols>
  <sheetData>
    <row r="1" spans="1:8" s="1" customFormat="1" ht="27.75" customHeight="1">
      <c r="A1" s="2" t="s">
        <v>43</v>
      </c>
      <c r="B1" s="2"/>
      <c r="C1" s="2"/>
      <c r="D1" s="2"/>
      <c r="E1" s="2"/>
      <c r="F1" s="2"/>
      <c r="G1" s="2"/>
      <c r="H1" s="68"/>
    </row>
    <row r="2" spans="1:8" ht="27.75" customHeight="1">
      <c r="A2" s="338" t="s">
        <v>44</v>
      </c>
      <c r="B2" s="338"/>
      <c r="C2" s="337" t="s">
        <v>150</v>
      </c>
      <c r="D2" s="338"/>
      <c r="E2" s="337" t="s">
        <v>130</v>
      </c>
      <c r="F2" s="338"/>
      <c r="G2" s="337" t="s">
        <v>45</v>
      </c>
      <c r="H2" s="339"/>
    </row>
    <row r="3" spans="1:8" ht="27.75" customHeight="1">
      <c r="A3" s="342"/>
      <c r="B3" s="342"/>
      <c r="C3" s="143" t="s">
        <v>41</v>
      </c>
      <c r="D3" s="153" t="s">
        <v>72</v>
      </c>
      <c r="E3" s="143" t="s">
        <v>41</v>
      </c>
      <c r="F3" s="153" t="s">
        <v>1</v>
      </c>
      <c r="G3" s="265" t="s">
        <v>42</v>
      </c>
      <c r="H3" s="154" t="s">
        <v>32</v>
      </c>
    </row>
    <row r="4" spans="1:8" s="25" customFormat="1" ht="27.75" customHeight="1">
      <c r="A4" s="341" t="s">
        <v>15</v>
      </c>
      <c r="B4" s="341"/>
      <c r="C4" s="96">
        <v>33033597</v>
      </c>
      <c r="D4" s="24">
        <v>100</v>
      </c>
      <c r="E4" s="96">
        <v>38113698</v>
      </c>
      <c r="F4" s="24">
        <v>100</v>
      </c>
      <c r="G4" s="96">
        <f>C4-E4</f>
        <v>-5080101</v>
      </c>
      <c r="H4" s="129">
        <f>G4/E4*100</f>
        <v>-13.328806351984005</v>
      </c>
    </row>
    <row r="5" spans="1:8" ht="27.75" customHeight="1">
      <c r="A5" s="83">
        <v>9</v>
      </c>
      <c r="B5" s="155" t="s">
        <v>99</v>
      </c>
      <c r="C5" s="38">
        <v>807418</v>
      </c>
      <c r="D5" s="62">
        <f aca="true" t="shared" si="0" ref="D5:D12">C5/$C$4*100</f>
        <v>2.444232760967569</v>
      </c>
      <c r="E5" s="38">
        <v>1219940</v>
      </c>
      <c r="F5" s="62">
        <f>E5/$E$4*100</f>
        <v>3.2007914844683927</v>
      </c>
      <c r="G5" s="274">
        <f aca="true" t="shared" si="1" ref="G5:G27">C5-E5</f>
        <v>-412522</v>
      </c>
      <c r="H5" s="128">
        <f aca="true" t="shared" si="2" ref="H5:H27">G5/E5*100</f>
        <v>-33.81494171844517</v>
      </c>
    </row>
    <row r="6" spans="1:8" ht="27.75" customHeight="1">
      <c r="A6" s="83">
        <v>10</v>
      </c>
      <c r="B6" s="201" t="s">
        <v>100</v>
      </c>
      <c r="C6" s="240">
        <v>99982</v>
      </c>
      <c r="D6" s="62">
        <f t="shared" si="0"/>
        <v>0.3026676144290311</v>
      </c>
      <c r="E6" s="240">
        <v>200353</v>
      </c>
      <c r="F6" s="62">
        <f aca="true" t="shared" si="3" ref="F6:F12">E6/$E$4*100</f>
        <v>0.5256718988537926</v>
      </c>
      <c r="G6" s="274">
        <f t="shared" si="1"/>
        <v>-100371</v>
      </c>
      <c r="H6" s="128">
        <f t="shared" si="2"/>
        <v>-50.09707865617186</v>
      </c>
    </row>
    <row r="7" spans="1:8" ht="27.75" customHeight="1">
      <c r="A7" s="83">
        <v>11</v>
      </c>
      <c r="B7" s="155" t="s">
        <v>101</v>
      </c>
      <c r="C7" s="210">
        <v>592496</v>
      </c>
      <c r="D7" s="62">
        <f t="shared" si="0"/>
        <v>1.7936163597321844</v>
      </c>
      <c r="E7" s="210">
        <v>41738</v>
      </c>
      <c r="F7" s="62">
        <f t="shared" si="3"/>
        <v>0.10950918486051918</v>
      </c>
      <c r="G7" s="274">
        <f t="shared" si="1"/>
        <v>550758</v>
      </c>
      <c r="H7" s="128">
        <f t="shared" si="2"/>
        <v>1319.560113086396</v>
      </c>
    </row>
    <row r="8" spans="1:8" ht="27.75" customHeight="1">
      <c r="A8" s="83">
        <v>12</v>
      </c>
      <c r="B8" s="155" t="s">
        <v>102</v>
      </c>
      <c r="C8" s="44">
        <v>1861533</v>
      </c>
      <c r="D8" s="62">
        <f t="shared" si="0"/>
        <v>5.635271871846109</v>
      </c>
      <c r="E8" s="44">
        <v>2008477</v>
      </c>
      <c r="F8" s="62">
        <f t="shared" si="3"/>
        <v>5.269698573987756</v>
      </c>
      <c r="G8" s="274">
        <f t="shared" si="1"/>
        <v>-146944</v>
      </c>
      <c r="H8" s="128">
        <f t="shared" si="2"/>
        <v>-7.316190327297749</v>
      </c>
    </row>
    <row r="9" spans="1:8" ht="27.75" customHeight="1">
      <c r="A9" s="83">
        <v>13</v>
      </c>
      <c r="B9" s="155" t="s">
        <v>103</v>
      </c>
      <c r="C9" s="44">
        <v>764241</v>
      </c>
      <c r="D9" s="62">
        <f t="shared" si="0"/>
        <v>2.3135264379474023</v>
      </c>
      <c r="E9" s="44">
        <v>1018053</v>
      </c>
      <c r="F9" s="62">
        <f t="shared" si="3"/>
        <v>2.671094785921849</v>
      </c>
      <c r="G9" s="274">
        <f t="shared" si="1"/>
        <v>-253812</v>
      </c>
      <c r="H9" s="128">
        <f t="shared" si="2"/>
        <v>-24.93111851740528</v>
      </c>
    </row>
    <row r="10" spans="1:8" ht="27.75" customHeight="1">
      <c r="A10" s="83">
        <v>14</v>
      </c>
      <c r="B10" s="155" t="s">
        <v>104</v>
      </c>
      <c r="C10" s="44">
        <v>98507</v>
      </c>
      <c r="D10" s="62">
        <f t="shared" si="0"/>
        <v>0.29820246338901574</v>
      </c>
      <c r="E10" s="44">
        <v>94811</v>
      </c>
      <c r="F10" s="62">
        <f t="shared" si="3"/>
        <v>0.2487583335524147</v>
      </c>
      <c r="G10" s="274">
        <f t="shared" si="1"/>
        <v>3696</v>
      </c>
      <c r="H10" s="128">
        <f t="shared" si="2"/>
        <v>3.898281844933605</v>
      </c>
    </row>
    <row r="11" spans="1:8" ht="27.75" customHeight="1">
      <c r="A11" s="83">
        <v>15</v>
      </c>
      <c r="B11" s="155" t="s">
        <v>105</v>
      </c>
      <c r="C11" s="44">
        <v>272454</v>
      </c>
      <c r="D11" s="62">
        <f t="shared" si="0"/>
        <v>0.8247784823432943</v>
      </c>
      <c r="E11" s="44">
        <v>265212</v>
      </c>
      <c r="F11" s="62">
        <f t="shared" si="3"/>
        <v>0.6958443129816477</v>
      </c>
      <c r="G11" s="274">
        <f t="shared" si="1"/>
        <v>7242</v>
      </c>
      <c r="H11" s="128">
        <f t="shared" si="2"/>
        <v>2.7306456721415318</v>
      </c>
    </row>
    <row r="12" spans="1:8" ht="27.75" customHeight="1">
      <c r="A12" s="83">
        <v>16</v>
      </c>
      <c r="B12" s="155" t="s">
        <v>106</v>
      </c>
      <c r="C12" s="44">
        <v>5007594</v>
      </c>
      <c r="D12" s="62">
        <f t="shared" si="0"/>
        <v>15.159093936999957</v>
      </c>
      <c r="E12" s="44">
        <v>8373709</v>
      </c>
      <c r="F12" s="62">
        <f t="shared" si="3"/>
        <v>21.97033990246761</v>
      </c>
      <c r="G12" s="274">
        <f t="shared" si="1"/>
        <v>-3366115</v>
      </c>
      <c r="H12" s="128">
        <f t="shared" si="2"/>
        <v>-40.19861449687349</v>
      </c>
    </row>
    <row r="13" spans="1:8" ht="27.75" customHeight="1">
      <c r="A13" s="83">
        <v>17</v>
      </c>
      <c r="B13" s="155" t="s">
        <v>107</v>
      </c>
      <c r="C13" s="20" t="s">
        <v>123</v>
      </c>
      <c r="D13" s="183" t="s">
        <v>123</v>
      </c>
      <c r="E13" s="20" t="s">
        <v>123</v>
      </c>
      <c r="F13" s="183" t="s">
        <v>123</v>
      </c>
      <c r="G13" s="43" t="s">
        <v>123</v>
      </c>
      <c r="H13" s="182" t="s">
        <v>123</v>
      </c>
    </row>
    <row r="14" spans="1:8" ht="27.75" customHeight="1">
      <c r="A14" s="83">
        <v>18</v>
      </c>
      <c r="B14" s="201" t="s">
        <v>108</v>
      </c>
      <c r="C14" s="240">
        <v>5953137</v>
      </c>
      <c r="D14" s="62">
        <f>C14/$C$4*100</f>
        <v>18.021461604680837</v>
      </c>
      <c r="E14" s="240">
        <v>6769714</v>
      </c>
      <c r="F14" s="62">
        <f>E14/$E$4*100</f>
        <v>17.761892325431138</v>
      </c>
      <c r="G14" s="274">
        <f t="shared" si="1"/>
        <v>-816577</v>
      </c>
      <c r="H14" s="286">
        <f t="shared" si="2"/>
        <v>-12.06220824099807</v>
      </c>
    </row>
    <row r="15" spans="1:8" ht="27.75" customHeight="1">
      <c r="A15" s="83">
        <v>19</v>
      </c>
      <c r="B15" s="155" t="s">
        <v>109</v>
      </c>
      <c r="C15" s="20" t="s">
        <v>123</v>
      </c>
      <c r="D15" s="183" t="s">
        <v>123</v>
      </c>
      <c r="E15" s="20">
        <v>436209</v>
      </c>
      <c r="F15" s="62">
        <f>E15/$E$4*100</f>
        <v>1.1444940346643875</v>
      </c>
      <c r="G15" s="43" t="s">
        <v>123</v>
      </c>
      <c r="H15" s="182" t="s">
        <v>123</v>
      </c>
    </row>
    <row r="16" spans="1:8" ht="27.75" customHeight="1">
      <c r="A16" s="83">
        <v>20</v>
      </c>
      <c r="B16" s="155" t="s">
        <v>110</v>
      </c>
      <c r="C16" s="44" t="s">
        <v>55</v>
      </c>
      <c r="D16" s="246" t="s">
        <v>55</v>
      </c>
      <c r="E16" s="44" t="s">
        <v>55</v>
      </c>
      <c r="F16" s="246" t="s">
        <v>55</v>
      </c>
      <c r="G16" s="44" t="s">
        <v>55</v>
      </c>
      <c r="H16" s="218" t="s">
        <v>55</v>
      </c>
    </row>
    <row r="17" spans="1:8" ht="27.75" customHeight="1">
      <c r="A17" s="83">
        <v>21</v>
      </c>
      <c r="B17" s="201" t="s">
        <v>111</v>
      </c>
      <c r="C17" s="264">
        <v>1421633</v>
      </c>
      <c r="D17" s="62">
        <f aca="true" t="shared" si="4" ref="D17:D28">C17/$C$4*100</f>
        <v>4.3035973345560885</v>
      </c>
      <c r="E17" s="264">
        <v>764320</v>
      </c>
      <c r="F17" s="62">
        <f aca="true" t="shared" si="5" ref="F17:F27">E17/$E$4*100</f>
        <v>2.0053682536918878</v>
      </c>
      <c r="G17" s="274">
        <f t="shared" si="1"/>
        <v>657313</v>
      </c>
      <c r="H17" s="128">
        <f t="shared" si="2"/>
        <v>85.99971216244505</v>
      </c>
    </row>
    <row r="18" spans="1:8" ht="27.75" customHeight="1">
      <c r="A18" s="83">
        <v>22</v>
      </c>
      <c r="B18" s="155" t="s">
        <v>112</v>
      </c>
      <c r="C18" s="211">
        <v>73398</v>
      </c>
      <c r="D18" s="62">
        <f t="shared" si="4"/>
        <v>0.2221919701932551</v>
      </c>
      <c r="E18" s="211">
        <v>301837</v>
      </c>
      <c r="F18" s="62">
        <f t="shared" si="5"/>
        <v>0.791938373442535</v>
      </c>
      <c r="G18" s="274">
        <f t="shared" si="1"/>
        <v>-228439</v>
      </c>
      <c r="H18" s="128">
        <f t="shared" si="2"/>
        <v>-75.68290169859891</v>
      </c>
    </row>
    <row r="19" spans="1:8" ht="27.75" customHeight="1">
      <c r="A19" s="83">
        <v>23</v>
      </c>
      <c r="B19" s="155" t="s">
        <v>113</v>
      </c>
      <c r="C19" s="44">
        <v>3737950</v>
      </c>
      <c r="D19" s="62">
        <f t="shared" si="4"/>
        <v>11.315600901712278</v>
      </c>
      <c r="E19" s="44">
        <v>2951734</v>
      </c>
      <c r="F19" s="62">
        <f t="shared" si="5"/>
        <v>7.74454895455172</v>
      </c>
      <c r="G19" s="274">
        <f t="shared" si="1"/>
        <v>786216</v>
      </c>
      <c r="H19" s="128">
        <f t="shared" si="2"/>
        <v>26.635733436685012</v>
      </c>
    </row>
    <row r="20" spans="1:8" ht="27.75" customHeight="1">
      <c r="A20" s="83">
        <v>24</v>
      </c>
      <c r="B20" s="155" t="s">
        <v>114</v>
      </c>
      <c r="C20" s="44">
        <v>2265320</v>
      </c>
      <c r="D20" s="62">
        <f t="shared" si="4"/>
        <v>6.857624375571331</v>
      </c>
      <c r="E20" s="44">
        <v>2237116</v>
      </c>
      <c r="F20" s="62">
        <f t="shared" si="5"/>
        <v>5.8695852603964065</v>
      </c>
      <c r="G20" s="274">
        <f t="shared" si="1"/>
        <v>28204</v>
      </c>
      <c r="H20" s="128">
        <f t="shared" si="2"/>
        <v>1.2607303331610877</v>
      </c>
    </row>
    <row r="21" spans="1:8" ht="27.75" customHeight="1">
      <c r="A21" s="83">
        <v>25</v>
      </c>
      <c r="B21" s="155" t="s">
        <v>115</v>
      </c>
      <c r="C21" s="44">
        <v>193074</v>
      </c>
      <c r="D21" s="62">
        <f t="shared" si="4"/>
        <v>0.5844776758643632</v>
      </c>
      <c r="E21" s="44">
        <v>994290</v>
      </c>
      <c r="F21" s="62">
        <f t="shared" si="5"/>
        <v>2.608747122884796</v>
      </c>
      <c r="G21" s="274">
        <f t="shared" si="1"/>
        <v>-801216</v>
      </c>
      <c r="H21" s="128">
        <f t="shared" si="2"/>
        <v>-80.58172163051022</v>
      </c>
    </row>
    <row r="22" spans="1:8" ht="27.75" customHeight="1">
      <c r="A22" s="83">
        <v>26</v>
      </c>
      <c r="B22" s="155" t="s">
        <v>116</v>
      </c>
      <c r="C22" s="44">
        <v>1126014</v>
      </c>
      <c r="D22" s="62">
        <f t="shared" si="4"/>
        <v>3.4086932767267215</v>
      </c>
      <c r="E22" s="44">
        <v>819979</v>
      </c>
      <c r="F22" s="62">
        <f t="shared" si="5"/>
        <v>2.1514023645776907</v>
      </c>
      <c r="G22" s="274">
        <f t="shared" si="1"/>
        <v>306035</v>
      </c>
      <c r="H22" s="128">
        <f t="shared" si="2"/>
        <v>37.322297278344934</v>
      </c>
    </row>
    <row r="23" spans="1:8" ht="27.75" customHeight="1">
      <c r="A23" s="83">
        <v>27</v>
      </c>
      <c r="B23" s="155" t="s">
        <v>117</v>
      </c>
      <c r="C23" s="44">
        <v>2201163</v>
      </c>
      <c r="D23" s="62">
        <f t="shared" si="4"/>
        <v>6.663406955046403</v>
      </c>
      <c r="E23" s="44">
        <v>2271858</v>
      </c>
      <c r="F23" s="62">
        <f t="shared" si="5"/>
        <v>5.960738839878513</v>
      </c>
      <c r="G23" s="274">
        <f t="shared" si="1"/>
        <v>-70695</v>
      </c>
      <c r="H23" s="128">
        <f t="shared" si="2"/>
        <v>-3.1117701898622183</v>
      </c>
    </row>
    <row r="24" spans="1:8" ht="27.75" customHeight="1">
      <c r="A24" s="83">
        <v>28</v>
      </c>
      <c r="B24" s="155" t="s">
        <v>118</v>
      </c>
      <c r="C24" s="44">
        <v>1243405</v>
      </c>
      <c r="D24" s="62">
        <f t="shared" si="4"/>
        <v>3.7640617823121105</v>
      </c>
      <c r="E24" s="44">
        <v>1382875</v>
      </c>
      <c r="F24" s="62">
        <f t="shared" si="5"/>
        <v>3.6282887060709776</v>
      </c>
      <c r="G24" s="274">
        <f t="shared" si="1"/>
        <v>-139470</v>
      </c>
      <c r="H24" s="128">
        <f t="shared" si="2"/>
        <v>-10.085510259423302</v>
      </c>
    </row>
    <row r="25" spans="1:8" ht="27.75" customHeight="1">
      <c r="A25" s="83">
        <v>29</v>
      </c>
      <c r="B25" s="155" t="s">
        <v>119</v>
      </c>
      <c r="C25" s="44">
        <v>1837590</v>
      </c>
      <c r="D25" s="62">
        <f t="shared" si="4"/>
        <v>5.562791118387743</v>
      </c>
      <c r="E25" s="44">
        <v>2132787</v>
      </c>
      <c r="F25" s="62">
        <f t="shared" si="5"/>
        <v>5.595854277902921</v>
      </c>
      <c r="G25" s="274">
        <f t="shared" si="1"/>
        <v>-295197</v>
      </c>
      <c r="H25" s="128">
        <f t="shared" si="2"/>
        <v>-13.840903943994407</v>
      </c>
    </row>
    <row r="26" spans="1:8" ht="27.75" customHeight="1">
      <c r="A26" s="83">
        <v>30</v>
      </c>
      <c r="B26" s="155" t="s">
        <v>120</v>
      </c>
      <c r="C26" s="44">
        <v>520789</v>
      </c>
      <c r="D26" s="62">
        <f t="shared" si="4"/>
        <v>1.5765434203244655</v>
      </c>
      <c r="E26" s="44">
        <v>532345</v>
      </c>
      <c r="F26" s="62">
        <f t="shared" si="5"/>
        <v>1.3967288086293805</v>
      </c>
      <c r="G26" s="274">
        <f t="shared" si="1"/>
        <v>-11556</v>
      </c>
      <c r="H26" s="128">
        <f t="shared" si="2"/>
        <v>-2.1707727131841192</v>
      </c>
    </row>
    <row r="27" spans="1:8" ht="27.75" customHeight="1">
      <c r="A27" s="83">
        <v>31</v>
      </c>
      <c r="B27" s="155" t="s">
        <v>121</v>
      </c>
      <c r="C27" s="44">
        <v>2342827</v>
      </c>
      <c r="D27" s="62">
        <f t="shared" si="4"/>
        <v>7.092255197034704</v>
      </c>
      <c r="E27" s="44">
        <v>3109326</v>
      </c>
      <c r="F27" s="62">
        <f t="shared" si="5"/>
        <v>8.158027594173623</v>
      </c>
      <c r="G27" s="274">
        <f t="shared" si="1"/>
        <v>-766499</v>
      </c>
      <c r="H27" s="128">
        <f t="shared" si="2"/>
        <v>-24.651612600287006</v>
      </c>
    </row>
    <row r="28" spans="1:8" ht="27.75" customHeight="1">
      <c r="A28" s="294">
        <v>32</v>
      </c>
      <c r="B28" s="295" t="s">
        <v>122</v>
      </c>
      <c r="C28" s="296">
        <v>188266</v>
      </c>
      <c r="D28" s="64">
        <f t="shared" si="4"/>
        <v>0.5699227970844349</v>
      </c>
      <c r="E28" s="296" t="s">
        <v>123</v>
      </c>
      <c r="F28" s="292" t="s">
        <v>123</v>
      </c>
      <c r="G28" s="289" t="s">
        <v>123</v>
      </c>
      <c r="H28" s="293" t="s">
        <v>123</v>
      </c>
    </row>
    <row r="29" spans="1:6" s="16" customFormat="1" ht="15.75" customHeight="1">
      <c r="A29" s="348"/>
      <c r="B29" s="349"/>
      <c r="C29" s="112"/>
      <c r="D29" s="15"/>
      <c r="E29" s="18"/>
      <c r="F29" s="15"/>
    </row>
    <row r="30" spans="1:6" s="16" customFormat="1" ht="15.75" customHeight="1">
      <c r="A30" s="83"/>
      <c r="B30" s="13"/>
      <c r="C30" s="113"/>
      <c r="D30" s="15"/>
      <c r="E30" s="18"/>
      <c r="F30" s="15"/>
    </row>
    <row r="31" spans="1:6" s="16" customFormat="1" ht="15.75" customHeight="1">
      <c r="A31" s="83"/>
      <c r="B31" s="13"/>
      <c r="C31" s="113"/>
      <c r="D31" s="15"/>
      <c r="E31" s="18"/>
      <c r="F31" s="15"/>
    </row>
    <row r="32" spans="1:6" s="16" customFormat="1" ht="15.75" customHeight="1">
      <c r="A32" s="83"/>
      <c r="B32" s="13"/>
      <c r="C32" s="113"/>
      <c r="D32" s="15"/>
      <c r="E32" s="18"/>
      <c r="F32" s="15"/>
    </row>
    <row r="33" spans="1:6" s="16" customFormat="1" ht="15.75" customHeight="1">
      <c r="A33" s="83"/>
      <c r="B33" s="13"/>
      <c r="C33" s="113"/>
      <c r="D33" s="15"/>
      <c r="E33" s="99"/>
      <c r="F33" s="15"/>
    </row>
    <row r="34" spans="1:6" s="16" customFormat="1" ht="15.75" customHeight="1">
      <c r="A34" s="83"/>
      <c r="B34" s="13"/>
      <c r="C34" s="113"/>
      <c r="D34" s="15"/>
      <c r="E34" s="18"/>
      <c r="F34" s="15"/>
    </row>
    <row r="35" spans="1:6" s="16" customFormat="1" ht="15.75" customHeight="1">
      <c r="A35" s="83"/>
      <c r="B35" s="13"/>
      <c r="C35" s="114"/>
      <c r="D35" s="15"/>
      <c r="E35" s="18"/>
      <c r="F35" s="15"/>
    </row>
    <row r="36" spans="1:6" s="16" customFormat="1" ht="15.75" customHeight="1">
      <c r="A36" s="83"/>
      <c r="B36" s="13"/>
      <c r="C36" s="113"/>
      <c r="D36" s="15"/>
      <c r="E36" s="18"/>
      <c r="F36" s="15"/>
    </row>
    <row r="37" spans="1:9" s="16" customFormat="1" ht="15.75" customHeight="1">
      <c r="A37" s="83"/>
      <c r="B37" s="13"/>
      <c r="C37" s="114"/>
      <c r="D37" s="15"/>
      <c r="E37" s="18"/>
      <c r="F37" s="15"/>
      <c r="H37" s="83"/>
      <c r="I37" s="13"/>
    </row>
    <row r="38" spans="1:9" s="16" customFormat="1" ht="15.75" customHeight="1">
      <c r="A38" s="347"/>
      <c r="B38" s="347"/>
      <c r="C38" s="115"/>
      <c r="D38" s="15"/>
      <c r="E38" s="18"/>
      <c r="F38" s="15"/>
      <c r="H38" s="83"/>
      <c r="I38" s="13"/>
    </row>
    <row r="39" spans="1:9" s="16" customFormat="1" ht="14.25">
      <c r="A39" s="82"/>
      <c r="B39" s="69"/>
      <c r="C39" s="18"/>
      <c r="H39" s="83"/>
      <c r="I39" s="13"/>
    </row>
    <row r="40" spans="8:9" s="16" customFormat="1" ht="14.25">
      <c r="H40" s="83"/>
      <c r="I40" s="13"/>
    </row>
    <row r="41" spans="8:9" s="16" customFormat="1" ht="14.25">
      <c r="H41" s="83"/>
      <c r="I41" s="13"/>
    </row>
    <row r="42" spans="8:9" s="16" customFormat="1" ht="14.25">
      <c r="H42" s="83"/>
      <c r="I42" s="13"/>
    </row>
    <row r="43" spans="8:9" s="16" customFormat="1" ht="14.25">
      <c r="H43" s="30"/>
      <c r="I43" s="13"/>
    </row>
    <row r="44" spans="3:9" s="16" customFormat="1" ht="14.25">
      <c r="C44" s="115"/>
      <c r="H44" s="83"/>
      <c r="I44" s="13"/>
    </row>
    <row r="45" spans="8:9" s="16" customFormat="1" ht="14.25">
      <c r="H45" s="83"/>
      <c r="I45" s="13"/>
    </row>
    <row r="46" spans="8:9" s="16" customFormat="1" ht="14.25">
      <c r="H46" s="83"/>
      <c r="I46" s="13"/>
    </row>
    <row r="47" spans="8:9" s="16" customFormat="1" ht="12.75">
      <c r="H47" s="83"/>
      <c r="I47" s="78"/>
    </row>
    <row r="48" spans="8:9" s="16" customFormat="1" ht="14.25">
      <c r="H48" s="83"/>
      <c r="I48" s="13"/>
    </row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</sheetData>
  <sheetProtection/>
  <mergeCells count="7">
    <mergeCell ref="A38:B38"/>
    <mergeCell ref="G2:H2"/>
    <mergeCell ref="A29:B29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&amp;C-１４－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和気　修</cp:lastModifiedBy>
  <cp:lastPrinted>2014-01-08T05:12:28Z</cp:lastPrinted>
  <dcterms:created xsi:type="dcterms:W3CDTF">1999-01-12T04:13:31Z</dcterms:created>
  <dcterms:modified xsi:type="dcterms:W3CDTF">2014-01-08T06:24:46Z</dcterms:modified>
  <cp:category/>
  <cp:version/>
  <cp:contentType/>
  <cp:contentStatus/>
</cp:coreProperties>
</file>