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4" yWindow="65524" windowWidth="7608" windowHeight="8976" tabRatio="599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>
    <definedName name="_xlnm.Print_Area" localSheetId="0">'1表'!$A$1:$O$28</definedName>
    <definedName name="_xlnm.Print_Area" localSheetId="2">'3表'!$A$1:$F$24</definedName>
    <definedName name="_xlnm.Print_Area" localSheetId="3">'4表'!$A$1:$I$36</definedName>
  </definedNames>
  <calcPr fullCalcOnLoad="1"/>
</workbook>
</file>

<file path=xl/sharedStrings.xml><?xml version="1.0" encoding="utf-8"?>
<sst xmlns="http://schemas.openxmlformats.org/spreadsheetml/2006/main" count="588" uniqueCount="168">
  <si>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</si>
  <si>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</si>
  <si>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</si>
  <si>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</si>
  <si>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</si>
  <si>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</si>
  <si>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</si>
  <si>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</si>
  <si>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</si>
  <si>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</si>
  <si>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</si>
  <si>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</si>
  <si>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</si>
  <si>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</si>
  <si>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</si>
  <si>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</si>
  <si>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</si>
  <si>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</si>
  <si>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</si>
  <si>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</si>
  <si>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</si>
  <si>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</si>
  <si>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</si>
  <si>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</si>
  <si>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</si>
  <si>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</si>
  <si>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</si>
  <si>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</si>
  <si>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</si>
  <si>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</si>
  <si>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</si>
  <si>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</si>
  <si>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</si>
  <si>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従業者数</t>
  </si>
  <si>
    <t>総 数</t>
  </si>
  <si>
    <t>飲料･
たばこ</t>
  </si>
  <si>
    <t>プラス
チック</t>
  </si>
  <si>
    <t>ゴム</t>
  </si>
  <si>
    <t>年初在庫額（万円）</t>
  </si>
  <si>
    <t>減価償却額（万円）</t>
  </si>
  <si>
    <t>市　別</t>
  </si>
  <si>
    <t>年末在庫額（万円）</t>
  </si>
  <si>
    <t>有    形
固定資産
投 資 額
（万円）</t>
  </si>
  <si>
    <t>産業中分類</t>
  </si>
  <si>
    <t>その他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</si>
  <si>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</si>
  <si>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</si>
  <si>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</si>
  <si>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</si>
  <si>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</si>
  <si>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</si>
  <si>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</si>
  <si>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</si>
  <si>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</si>
  <si>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</si>
  <si>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</si>
  <si>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</si>
  <si>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</si>
  <si>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</si>
  <si>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</si>
  <si>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</si>
  <si>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</si>
  <si>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</si>
  <si>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</si>
  <si>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</si>
  <si>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</si>
  <si>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</si>
  <si>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</si>
  <si>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</si>
  <si>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</si>
  <si>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事業所数
（所）</t>
  </si>
  <si>
    <t>付加価値額（万円）</t>
  </si>
  <si>
    <t>合計</t>
  </si>
  <si>
    <t>常用労働者</t>
  </si>
  <si>
    <t>-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</si>
  <si>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</si>
  <si>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</si>
  <si>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</si>
  <si>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</si>
  <si>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</si>
  <si>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総     数</t>
  </si>
  <si>
    <t>鉄 鋼</t>
  </si>
  <si>
    <t>那須塩原</t>
  </si>
  <si>
    <t>那須烏山</t>
  </si>
  <si>
    <t>下野</t>
  </si>
  <si>
    <t>町    計</t>
  </si>
  <si>
    <t>非 鉄</t>
  </si>
  <si>
    <t>金 属</t>
  </si>
  <si>
    <t>総   数</t>
  </si>
  <si>
    <t>4～9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</si>
  <si>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</si>
  <si>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</si>
  <si>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</si>
  <si>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</si>
  <si>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</si>
  <si>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</si>
  <si>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</si>
  <si>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</si>
  <si>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</si>
  <si>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</si>
  <si>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</si>
  <si>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</si>
  <si>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</si>
  <si>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</si>
  <si>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繊 維</t>
  </si>
  <si>
    <t>木 材</t>
  </si>
  <si>
    <t>家 具</t>
  </si>
  <si>
    <t>化 学</t>
  </si>
  <si>
    <t>X</t>
  </si>
  <si>
    <t>従業者数
(人）</t>
  </si>
  <si>
    <t>さくら</t>
  </si>
  <si>
    <t>第1表　産業中分類別統計表 (従業者４人以上の事業所)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</si>
  <si>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</si>
  <si>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</si>
  <si>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</si>
  <si>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</si>
  <si>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</si>
  <si>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</si>
  <si>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</si>
  <si>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</si>
  <si>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</si>
  <si>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</si>
  <si>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はん用機械</t>
  </si>
  <si>
    <t>生産機械</t>
  </si>
  <si>
    <t>業務機械</t>
  </si>
  <si>
    <t>17　　X分</t>
  </si>
  <si>
    <t>19　　X分</t>
  </si>
  <si>
    <t>ゴ ム</t>
  </si>
  <si>
    <t>X</t>
  </si>
  <si>
    <t>小計</t>
  </si>
  <si>
    <t>17+19計</t>
  </si>
  <si>
    <t>はん用  機械</t>
  </si>
  <si>
    <t>化 学</t>
  </si>
  <si>
    <t>金 属</t>
  </si>
  <si>
    <t>100～199</t>
  </si>
  <si>
    <t>200～299</t>
  </si>
  <si>
    <t>X</t>
  </si>
  <si>
    <t>-</t>
  </si>
  <si>
    <t>出向派遣送出者</t>
  </si>
  <si>
    <t>産業中分類</t>
  </si>
  <si>
    <t>総 数</t>
  </si>
  <si>
    <t>鹿沼
地区</t>
  </si>
  <si>
    <t>菊沢
地区</t>
  </si>
  <si>
    <t>東大芦
地区</t>
  </si>
  <si>
    <t>北押原
地区</t>
  </si>
  <si>
    <t>板荷
地区</t>
  </si>
  <si>
    <t>西大芦
地区</t>
  </si>
  <si>
    <t>加蘇
地区</t>
  </si>
  <si>
    <t>北犬飼
地区</t>
  </si>
  <si>
    <t>東部台
地区</t>
  </si>
  <si>
    <t>南摩
地区</t>
  </si>
  <si>
    <t>南押原
地区</t>
  </si>
  <si>
    <t>粟野
地区</t>
  </si>
  <si>
    <t>粕尾
地区</t>
  </si>
  <si>
    <t>永野
地区</t>
  </si>
  <si>
    <t>清州
地区</t>
  </si>
  <si>
    <t>総     数</t>
  </si>
  <si>
    <t>-</t>
  </si>
  <si>
    <t>なめし革</t>
  </si>
  <si>
    <t>第3表　従業者規模別統計表</t>
  </si>
  <si>
    <t>第4表　産業中分類別　従業者規模別 事業所数</t>
  </si>
  <si>
    <t>第5表　市別工業統計表</t>
  </si>
  <si>
    <t>第2表　地区別産業中分類別事業所数(従業者４人以上の事業所）</t>
  </si>
  <si>
    <t>対前年比
（％）</t>
  </si>
  <si>
    <t>H22
（所）</t>
  </si>
  <si>
    <t>H2
2（人）</t>
  </si>
  <si>
    <t>H22
（万円）</t>
  </si>
  <si>
    <t>H22
（万円）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</si>
</sst>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¥&quot;#,##0_);\(&quot;¥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¥&quot;#,##0_);[Red]\(&quot;¥&quot;#,##0\)"/>
    <numFmt numFmtId="219" formatCode="0;&quot;▲ &quot;0"/>
    <numFmt numFmtId="220" formatCode="0.0;&quot;▲ &quot;0.0"/>
    <numFmt numFmtId="221" formatCode="#,##0.0;&quot;▲ &quot;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22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9" applyFont="1" applyFill="1" applyBorder="1" applyAlignment="1">
      <alignment horizontal="distributed" vertical="center" wrapText="1"/>
    </xf>
    <xf numFmtId="38" fontId="3" fillId="0" borderId="0" xfId="49" applyFont="1" applyFill="1" applyAlignment="1">
      <alignment horizontal="distributed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 wrapText="1"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top" wrapText="1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8" fillId="0" borderId="0" xfId="49" applyFont="1" applyFill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38" fontId="9" fillId="0" borderId="0" xfId="49" applyFont="1" applyFill="1" applyAlignment="1">
      <alignment/>
    </xf>
    <xf numFmtId="38" fontId="9" fillId="0" borderId="0" xfId="49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Continuous" vertical="center" wrapText="1" shrinkToFit="1"/>
    </xf>
    <xf numFmtId="185" fontId="3" fillId="0" borderId="17" xfId="0" applyNumberFormat="1" applyFont="1" applyBorder="1" applyAlignment="1">
      <alignment horizontal="centerContinuous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85" fontId="3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8" fontId="9" fillId="0" borderId="0" xfId="49" applyFont="1" applyFill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top"/>
    </xf>
    <xf numFmtId="0" fontId="3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0" fillId="0" borderId="2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3" fillId="0" borderId="15" xfId="0" applyFont="1" applyBorder="1" applyAlignment="1">
      <alignment horizontal="distributed" vertical="center"/>
    </xf>
    <xf numFmtId="38" fontId="10" fillId="0" borderId="0" xfId="49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204" fontId="13" fillId="0" borderId="0" xfId="0" applyNumberFormat="1" applyFont="1" applyBorder="1" applyAlignment="1">
      <alignment vertical="center"/>
    </xf>
    <xf numFmtId="181" fontId="13" fillId="0" borderId="0" xfId="49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38" fontId="13" fillId="0" borderId="0" xfId="49" applyFont="1" applyBorder="1" applyAlignment="1">
      <alignment horizontal="right" vertical="center"/>
    </xf>
    <xf numFmtId="204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0" fontId="13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centerContinuous" vertical="center" wrapText="1" shrinkToFit="1"/>
    </xf>
    <xf numFmtId="38" fontId="3" fillId="0" borderId="11" xfId="49" applyFont="1" applyFill="1" applyBorder="1" applyAlignment="1">
      <alignment horizontal="centerContinuous" vertical="center" shrinkToFit="1"/>
    </xf>
    <xf numFmtId="38" fontId="58" fillId="0" borderId="11" xfId="49" applyFont="1" applyFill="1" applyBorder="1" applyAlignment="1">
      <alignment horizontal="centerContinuous" vertical="center" wrapText="1" shrinkToFit="1"/>
    </xf>
    <xf numFmtId="38" fontId="0" fillId="0" borderId="0" xfId="52" applyFont="1" applyAlignment="1">
      <alignment/>
    </xf>
    <xf numFmtId="38" fontId="0" fillId="0" borderId="0" xfId="52" applyFont="1" applyFill="1" applyAlignment="1">
      <alignment/>
    </xf>
    <xf numFmtId="38" fontId="10" fillId="0" borderId="0" xfId="52" applyFont="1" applyFill="1" applyAlignment="1">
      <alignment/>
    </xf>
    <xf numFmtId="38" fontId="0" fillId="0" borderId="0" xfId="52" applyFont="1" applyFill="1" applyBorder="1" applyAlignment="1">
      <alignment/>
    </xf>
    <xf numFmtId="38" fontId="4" fillId="0" borderId="0" xfId="52" applyFont="1" applyAlignment="1">
      <alignment/>
    </xf>
    <xf numFmtId="38" fontId="15" fillId="0" borderId="21" xfId="52" applyFont="1" applyFill="1" applyBorder="1" applyAlignment="1">
      <alignment horizontal="right"/>
    </xf>
    <xf numFmtId="38" fontId="15" fillId="0" borderId="19" xfId="52" applyFont="1" applyFill="1" applyBorder="1" applyAlignment="1">
      <alignment horizontal="right"/>
    </xf>
    <xf numFmtId="38" fontId="15" fillId="0" borderId="13" xfId="52" applyFont="1" applyFill="1" applyBorder="1" applyAlignment="1">
      <alignment horizontal="right"/>
    </xf>
    <xf numFmtId="38" fontId="17" fillId="0" borderId="0" xfId="52" applyFont="1" applyFill="1" applyAlignment="1">
      <alignment/>
    </xf>
    <xf numFmtId="38" fontId="4" fillId="0" borderId="0" xfId="52" applyFont="1" applyBorder="1" applyAlignment="1">
      <alignment/>
    </xf>
    <xf numFmtId="38" fontId="17" fillId="0" borderId="0" xfId="52" applyFont="1" applyFill="1" applyAlignment="1">
      <alignment horizontal="left"/>
    </xf>
    <xf numFmtId="38" fontId="17" fillId="0" borderId="0" xfId="52" applyFont="1" applyFill="1" applyBorder="1" applyAlignment="1">
      <alignment vertical="center"/>
    </xf>
    <xf numFmtId="38" fontId="15" fillId="0" borderId="0" xfId="52" applyFont="1" applyFill="1" applyBorder="1" applyAlignment="1">
      <alignment vertical="center"/>
    </xf>
    <xf numFmtId="38" fontId="15" fillId="0" borderId="0" xfId="52" applyFont="1" applyFill="1" applyBorder="1" applyAlignment="1">
      <alignment horizontal="distributed" vertical="center"/>
    </xf>
    <xf numFmtId="38" fontId="0" fillId="0" borderId="0" xfId="52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38" fontId="15" fillId="0" borderId="24" xfId="52" applyFont="1" applyFill="1" applyBorder="1" applyAlignment="1">
      <alignment horizontal="right"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180" fontId="8" fillId="0" borderId="20" xfId="51" applyNumberFormat="1" applyFont="1" applyBorder="1" applyAlignment="1">
      <alignment vertical="center"/>
    </xf>
    <xf numFmtId="180" fontId="8" fillId="0" borderId="27" xfId="51" applyNumberFormat="1" applyFont="1" applyBorder="1" applyAlignment="1">
      <alignment vertical="center"/>
    </xf>
    <xf numFmtId="180" fontId="8" fillId="0" borderId="10" xfId="51" applyNumberFormat="1" applyFont="1" applyBorder="1" applyAlignment="1">
      <alignment vertical="center"/>
    </xf>
    <xf numFmtId="180" fontId="8" fillId="0" borderId="12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vertical="center"/>
    </xf>
    <xf numFmtId="180" fontId="9" fillId="0" borderId="28" xfId="51" applyNumberFormat="1" applyFont="1" applyBorder="1" applyAlignment="1">
      <alignment vertical="center"/>
    </xf>
    <xf numFmtId="180" fontId="9" fillId="0" borderId="28" xfId="51" applyNumberFormat="1" applyFont="1" applyBorder="1" applyAlignment="1">
      <alignment horizontal="right" vertical="center"/>
    </xf>
    <xf numFmtId="180" fontId="9" fillId="0" borderId="19" xfId="51" applyNumberFormat="1" applyFont="1" applyBorder="1" applyAlignment="1">
      <alignment vertical="center"/>
    </xf>
    <xf numFmtId="180" fontId="9" fillId="0" borderId="0" xfId="51" applyNumberFormat="1" applyFont="1" applyBorder="1" applyAlignment="1">
      <alignment vertical="center"/>
    </xf>
    <xf numFmtId="180" fontId="9" fillId="0" borderId="0" xfId="51" applyNumberFormat="1" applyFont="1" applyBorder="1" applyAlignment="1">
      <alignment horizontal="right" vertical="center"/>
    </xf>
    <xf numFmtId="180" fontId="9" fillId="0" borderId="15" xfId="51" applyNumberFormat="1" applyFont="1" applyBorder="1" applyAlignment="1">
      <alignment horizontal="right" vertical="center"/>
    </xf>
    <xf numFmtId="180" fontId="9" fillId="0" borderId="19" xfId="51" applyNumberFormat="1" applyFont="1" applyBorder="1" applyAlignment="1">
      <alignment horizontal="right" vertical="center"/>
    </xf>
    <xf numFmtId="180" fontId="9" fillId="0" borderId="11" xfId="51" applyNumberFormat="1" applyFont="1" applyBorder="1" applyAlignment="1">
      <alignment vertical="center"/>
    </xf>
    <xf numFmtId="180" fontId="9" fillId="0" borderId="13" xfId="51" applyNumberFormat="1" applyFont="1" applyBorder="1" applyAlignment="1">
      <alignment horizontal="right" vertical="center"/>
    </xf>
    <xf numFmtId="180" fontId="9" fillId="0" borderId="11" xfId="51" applyNumberFormat="1" applyFont="1" applyBorder="1" applyAlignment="1">
      <alignment horizontal="right" vertical="center"/>
    </xf>
    <xf numFmtId="180" fontId="9" fillId="0" borderId="14" xfId="51" applyNumberFormat="1" applyFont="1" applyBorder="1" applyAlignment="1">
      <alignment horizontal="right" vertical="center"/>
    </xf>
    <xf numFmtId="180" fontId="9" fillId="0" borderId="16" xfId="51" applyNumberFormat="1" applyFont="1" applyBorder="1" applyAlignment="1">
      <alignment horizontal="right" vertical="center"/>
    </xf>
    <xf numFmtId="38" fontId="15" fillId="0" borderId="29" xfId="52" applyFont="1" applyFill="1" applyBorder="1" applyAlignment="1">
      <alignment horizontal="right"/>
    </xf>
    <xf numFmtId="38" fontId="15" fillId="0" borderId="28" xfId="52" applyFont="1" applyFill="1" applyBorder="1" applyAlignment="1">
      <alignment horizontal="right"/>
    </xf>
    <xf numFmtId="38" fontId="15" fillId="0" borderId="11" xfId="52" applyFont="1" applyFill="1" applyBorder="1" applyAlignment="1">
      <alignment horizontal="right"/>
    </xf>
    <xf numFmtId="3" fontId="2" fillId="0" borderId="0" xfId="0" applyNumberFormat="1" applyFont="1" applyAlignment="1">
      <alignment vertical="center"/>
    </xf>
    <xf numFmtId="185" fontId="2" fillId="0" borderId="3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85" fontId="3" fillId="0" borderId="30" xfId="49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83" fontId="2" fillId="0" borderId="3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209" fontId="4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204" fontId="10" fillId="0" borderId="31" xfId="0" applyNumberFormat="1" applyFont="1" applyBorder="1" applyAlignment="1">
      <alignment vertical="center"/>
    </xf>
    <xf numFmtId="204" fontId="10" fillId="0" borderId="10" xfId="0" applyNumberFormat="1" applyFont="1" applyBorder="1" applyAlignment="1">
      <alignment horizontal="right" vertical="center"/>
    </xf>
    <xf numFmtId="204" fontId="10" fillId="0" borderId="12" xfId="0" applyNumberFormat="1" applyFont="1" applyBorder="1" applyAlignment="1">
      <alignment horizontal="right" vertical="center"/>
    </xf>
    <xf numFmtId="204" fontId="13" fillId="0" borderId="32" xfId="0" applyNumberFormat="1" applyFont="1" applyBorder="1" applyAlignment="1">
      <alignment vertical="center"/>
    </xf>
    <xf numFmtId="204" fontId="13" fillId="0" borderId="19" xfId="49" applyNumberFormat="1" applyFont="1" applyBorder="1" applyAlignment="1">
      <alignment vertical="center"/>
    </xf>
    <xf numFmtId="204" fontId="13" fillId="0" borderId="19" xfId="49" applyNumberFormat="1" applyFont="1" applyBorder="1" applyAlignment="1">
      <alignment horizontal="right" vertical="center"/>
    </xf>
    <xf numFmtId="204" fontId="13" fillId="0" borderId="19" xfId="0" applyNumberFormat="1" applyFont="1" applyBorder="1" applyAlignment="1">
      <alignment horizontal="right" vertical="center"/>
    </xf>
    <xf numFmtId="204" fontId="13" fillId="0" borderId="32" xfId="0" applyNumberFormat="1" applyFont="1" applyFill="1" applyBorder="1" applyAlignment="1">
      <alignment vertical="center"/>
    </xf>
    <xf numFmtId="204" fontId="13" fillId="0" borderId="28" xfId="49" applyNumberFormat="1" applyFont="1" applyBorder="1" applyAlignment="1">
      <alignment horizontal="right" vertical="center"/>
    </xf>
    <xf numFmtId="38" fontId="13" fillId="0" borderId="19" xfId="49" applyFont="1" applyFill="1" applyBorder="1" applyAlignment="1">
      <alignment horizontal="right" vertical="center"/>
    </xf>
    <xf numFmtId="204" fontId="13" fillId="0" borderId="19" xfId="49" applyNumberFormat="1" applyFont="1" applyFill="1" applyBorder="1" applyAlignment="1">
      <alignment vertical="center"/>
    </xf>
    <xf numFmtId="38" fontId="13" fillId="0" borderId="28" xfId="49" applyFont="1" applyFill="1" applyBorder="1" applyAlignment="1">
      <alignment horizontal="right" vertical="center"/>
    </xf>
    <xf numFmtId="204" fontId="13" fillId="0" borderId="28" xfId="49" applyNumberFormat="1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204" fontId="13" fillId="0" borderId="18" xfId="0" applyNumberFormat="1" applyFont="1" applyFill="1" applyBorder="1" applyAlignment="1">
      <alignment vertical="center"/>
    </xf>
    <xf numFmtId="204" fontId="13" fillId="0" borderId="11" xfId="49" applyNumberFormat="1" applyFont="1" applyBorder="1" applyAlignment="1">
      <alignment horizontal="right" vertical="center"/>
    </xf>
    <xf numFmtId="38" fontId="13" fillId="0" borderId="11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204" fontId="10" fillId="0" borderId="31" xfId="49" applyNumberFormat="1" applyFont="1" applyBorder="1" applyAlignment="1">
      <alignment vertical="center"/>
    </xf>
    <xf numFmtId="204" fontId="10" fillId="0" borderId="10" xfId="49" applyNumberFormat="1" applyFont="1" applyFill="1" applyBorder="1" applyAlignment="1">
      <alignment vertical="center"/>
    </xf>
    <xf numFmtId="204" fontId="10" fillId="0" borderId="12" xfId="0" applyNumberFormat="1" applyFont="1" applyBorder="1" applyAlignment="1">
      <alignment vertical="center"/>
    </xf>
    <xf numFmtId="204" fontId="13" fillId="0" borderId="28" xfId="0" applyNumberFormat="1" applyFont="1" applyBorder="1" applyAlignment="1">
      <alignment horizontal="right" vertical="center"/>
    </xf>
    <xf numFmtId="204" fontId="13" fillId="0" borderId="0" xfId="0" applyNumberFormat="1" applyFont="1" applyBorder="1" applyAlignment="1">
      <alignment horizontal="right" vertical="center"/>
    </xf>
    <xf numFmtId="204" fontId="13" fillId="0" borderId="32" xfId="0" applyNumberFormat="1" applyFont="1" applyBorder="1" applyAlignment="1">
      <alignment horizontal="right" vertical="center"/>
    </xf>
    <xf numFmtId="204" fontId="13" fillId="0" borderId="28" xfId="0" applyNumberFormat="1" applyFont="1" applyFill="1" applyBorder="1" applyAlignment="1">
      <alignment horizontal="right" vertical="center"/>
    </xf>
    <xf numFmtId="204" fontId="13" fillId="0" borderId="19" xfId="0" applyNumberFormat="1" applyFont="1" applyFill="1" applyBorder="1" applyAlignment="1">
      <alignment horizontal="right" vertical="center"/>
    </xf>
    <xf numFmtId="204" fontId="13" fillId="0" borderId="0" xfId="0" applyNumberFormat="1" applyFont="1" applyFill="1" applyBorder="1" applyAlignment="1">
      <alignment horizontal="right" vertical="center"/>
    </xf>
    <xf numFmtId="204" fontId="13" fillId="0" borderId="32" xfId="0" applyNumberFormat="1" applyFont="1" applyFill="1" applyBorder="1" applyAlignment="1">
      <alignment horizontal="right" vertical="center"/>
    </xf>
    <xf numFmtId="204" fontId="13" fillId="0" borderId="19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212" fontId="2" fillId="0" borderId="33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212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38" fontId="21" fillId="0" borderId="34" xfId="52" applyFont="1" applyFill="1" applyBorder="1" applyAlignment="1">
      <alignment horizontal="center" vertical="center" wrapText="1"/>
    </xf>
    <xf numFmtId="38" fontId="21" fillId="0" borderId="35" xfId="52" applyFont="1" applyFill="1" applyBorder="1" applyAlignment="1">
      <alignment horizontal="center" vertical="center" wrapText="1"/>
    </xf>
    <xf numFmtId="38" fontId="17" fillId="0" borderId="34" xfId="52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38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13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83" fontId="2" fillId="0" borderId="30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8" fontId="2" fillId="0" borderId="37" xfId="0" applyNumberFormat="1" applyFont="1" applyBorder="1" applyAlignment="1">
      <alignment vertical="center"/>
    </xf>
    <xf numFmtId="185" fontId="3" fillId="0" borderId="36" xfId="0" applyNumberFormat="1" applyFont="1" applyBorder="1" applyAlignment="1">
      <alignment horizontal="centerContinuous" vertical="center" wrapText="1" shrinkToFit="1"/>
    </xf>
    <xf numFmtId="185" fontId="10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184" fontId="2" fillId="0" borderId="30" xfId="0" applyNumberFormat="1" applyFont="1" applyBorder="1" applyAlignment="1">
      <alignment horizontal="right" vertical="center"/>
    </xf>
    <xf numFmtId="184" fontId="2" fillId="0" borderId="38" xfId="0" applyNumberFormat="1" applyFont="1" applyBorder="1" applyAlignment="1">
      <alignment horizontal="right" vertical="center"/>
    </xf>
    <xf numFmtId="184" fontId="2" fillId="0" borderId="38" xfId="0" applyNumberFormat="1" applyFont="1" applyFill="1" applyBorder="1" applyAlignment="1">
      <alignment horizontal="right" vertical="center"/>
    </xf>
    <xf numFmtId="184" fontId="2" fillId="0" borderId="39" xfId="0" applyNumberFormat="1" applyFont="1" applyBorder="1" applyAlignment="1">
      <alignment horizontal="right" vertical="center"/>
    </xf>
    <xf numFmtId="184" fontId="2" fillId="0" borderId="40" xfId="0" applyNumberFormat="1" applyFont="1" applyBorder="1" applyAlignment="1">
      <alignment horizontal="right" vertical="center"/>
    </xf>
    <xf numFmtId="184" fontId="2" fillId="0" borderId="40" xfId="0" applyNumberFormat="1" applyFont="1" applyFill="1" applyBorder="1" applyAlignment="1">
      <alignment horizontal="right" vertical="center"/>
    </xf>
    <xf numFmtId="184" fontId="2" fillId="0" borderId="41" xfId="0" applyNumberFormat="1" applyFont="1" applyBorder="1" applyAlignment="1">
      <alignment horizontal="right" vertical="center"/>
    </xf>
    <xf numFmtId="184" fontId="2" fillId="0" borderId="41" xfId="0" applyNumberFormat="1" applyFont="1" applyFill="1" applyBorder="1" applyAlignment="1">
      <alignment horizontal="right" vertical="center"/>
    </xf>
    <xf numFmtId="184" fontId="2" fillId="0" borderId="3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184" fontId="2" fillId="0" borderId="30" xfId="0" applyNumberFormat="1" applyFont="1" applyFill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vertical="center"/>
    </xf>
    <xf numFmtId="38" fontId="2" fillId="0" borderId="27" xfId="49" applyFont="1" applyFill="1" applyBorder="1" applyAlignment="1">
      <alignment horizontal="distributed" vertical="center"/>
    </xf>
    <xf numFmtId="38" fontId="2" fillId="0" borderId="20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 wrapText="1"/>
    </xf>
    <xf numFmtId="38" fontId="3" fillId="0" borderId="11" xfId="49" applyFont="1" applyFill="1" applyBorder="1" applyAlignment="1">
      <alignment horizontal="distributed" vertical="center" wrapText="1"/>
    </xf>
    <xf numFmtId="38" fontId="3" fillId="0" borderId="27" xfId="49" applyFont="1" applyFill="1" applyBorder="1" applyAlignment="1">
      <alignment horizontal="distributed" vertical="center"/>
    </xf>
    <xf numFmtId="38" fontId="3" fillId="0" borderId="20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distributed" vertical="center"/>
    </xf>
    <xf numFmtId="38" fontId="3" fillId="0" borderId="34" xfId="49" applyFont="1" applyFill="1" applyBorder="1" applyAlignment="1">
      <alignment horizontal="distributed" vertical="center" wrapText="1"/>
    </xf>
    <xf numFmtId="38" fontId="3" fillId="0" borderId="34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34" xfId="49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38" fontId="3" fillId="0" borderId="34" xfId="49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distributed" vertical="center" wrapText="1"/>
    </xf>
    <xf numFmtId="38" fontId="3" fillId="0" borderId="35" xfId="49" applyFont="1" applyFill="1" applyBorder="1" applyAlignment="1">
      <alignment horizontal="center" vertical="center" wrapText="1"/>
    </xf>
    <xf numFmtId="38" fontId="15" fillId="0" borderId="26" xfId="52" applyFont="1" applyFill="1" applyBorder="1" applyAlignment="1">
      <alignment horizontal="center" vertical="center"/>
    </xf>
    <xf numFmtId="38" fontId="15" fillId="0" borderId="34" xfId="52" applyFont="1" applyFill="1" applyBorder="1" applyAlignment="1">
      <alignment horizontal="center" vertical="center"/>
    </xf>
    <xf numFmtId="38" fontId="18" fillId="0" borderId="42" xfId="52" applyFont="1" applyFill="1" applyBorder="1" applyAlignment="1">
      <alignment horizontal="center" vertical="center"/>
    </xf>
    <xf numFmtId="38" fontId="18" fillId="0" borderId="43" xfId="52" applyFont="1" applyFill="1" applyBorder="1" applyAlignment="1">
      <alignment horizontal="center" vertical="center"/>
    </xf>
    <xf numFmtId="0" fontId="13" fillId="0" borderId="20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center" vertical="center" wrapText="1"/>
    </xf>
    <xf numFmtId="38" fontId="13" fillId="0" borderId="13" xfId="49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Normal="75" zoomScaleSheetLayoutView="100" workbookViewId="0" topLeftCell="A1">
      <selection activeCell="M12" sqref="M12"/>
    </sheetView>
  </sheetViews>
  <sheetFormatPr defaultColWidth="9.00390625" defaultRowHeight="29.25" customHeight="1"/>
  <cols>
    <col min="1" max="1" width="3.625" style="13" customWidth="1"/>
    <col min="2" max="2" width="16.25390625" style="13" customWidth="1"/>
    <col min="3" max="4" width="12.75390625" style="13" customWidth="1"/>
    <col min="5" max="7" width="12.75390625" style="13" hidden="1" customWidth="1"/>
    <col min="8" max="8" width="12.75390625" style="13" customWidth="1"/>
    <col min="9" max="9" width="13.625" style="13" customWidth="1"/>
    <col min="10" max="11" width="12.75390625" style="13" customWidth="1"/>
    <col min="12" max="12" width="13.75390625" style="13" customWidth="1"/>
    <col min="13" max="13" width="12.75390625" style="13" customWidth="1"/>
    <col min="14" max="14" width="13.75390625" style="13" customWidth="1"/>
    <col min="15" max="15" width="12.75390625" style="13" customWidth="1"/>
    <col min="16" max="16384" width="9.00390625" style="13" customWidth="1"/>
  </cols>
  <sheetData>
    <row r="1" spans="1:17" s="33" customFormat="1" ht="29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1"/>
      <c r="Q1" s="32"/>
    </row>
    <row r="2" spans="1:17" s="12" customFormat="1" ht="29.25" customHeight="1">
      <c r="A2" s="221" t="s">
        <v>43</v>
      </c>
      <c r="B2" s="222"/>
      <c r="C2" s="219" t="s">
        <v>70</v>
      </c>
      <c r="D2" s="228" t="s">
        <v>33</v>
      </c>
      <c r="E2" s="103"/>
      <c r="F2" s="103"/>
      <c r="G2" s="104"/>
      <c r="H2" s="231" t="s">
        <v>76</v>
      </c>
      <c r="I2" s="226" t="s">
        <v>75</v>
      </c>
      <c r="J2" s="227" t="s">
        <v>38</v>
      </c>
      <c r="K2" s="230" t="s">
        <v>41</v>
      </c>
      <c r="L2" s="225" t="s">
        <v>67</v>
      </c>
      <c r="M2" s="235" t="s">
        <v>39</v>
      </c>
      <c r="N2" s="233" t="s">
        <v>71</v>
      </c>
      <c r="O2" s="237" t="s">
        <v>42</v>
      </c>
      <c r="P2" s="236"/>
      <c r="Q2" s="236"/>
    </row>
    <row r="3" spans="1:17" s="12" customFormat="1" ht="54.75" customHeight="1">
      <c r="A3" s="223"/>
      <c r="B3" s="224"/>
      <c r="C3" s="220"/>
      <c r="D3" s="229"/>
      <c r="E3" s="77" t="s">
        <v>73</v>
      </c>
      <c r="F3" s="76" t="s">
        <v>77</v>
      </c>
      <c r="G3" s="78" t="s">
        <v>138</v>
      </c>
      <c r="H3" s="232"/>
      <c r="I3" s="226"/>
      <c r="J3" s="227"/>
      <c r="K3" s="230"/>
      <c r="L3" s="225"/>
      <c r="M3" s="235"/>
      <c r="N3" s="234"/>
      <c r="O3" s="237"/>
      <c r="P3" s="236"/>
      <c r="Q3" s="236"/>
    </row>
    <row r="4" spans="1:15" s="26" customFormat="1" ht="28.5" customHeight="1">
      <c r="A4" s="217" t="s">
        <v>80</v>
      </c>
      <c r="B4" s="218"/>
      <c r="C4" s="105">
        <f>SUM(C5:C28)</f>
        <v>461</v>
      </c>
      <c r="D4" s="105">
        <f>SUM(D5:D28)</f>
        <v>13036</v>
      </c>
      <c r="E4" s="105">
        <f>SUM(E5:E28)</f>
        <v>13214</v>
      </c>
      <c r="F4" s="105">
        <f>SUM(F5:F28)</f>
        <v>32</v>
      </c>
      <c r="G4" s="105">
        <f>SUM(G5:G28)</f>
        <v>210</v>
      </c>
      <c r="H4" s="106">
        <v>5919183</v>
      </c>
      <c r="I4" s="107">
        <v>18329057</v>
      </c>
      <c r="J4" s="106">
        <v>2846007</v>
      </c>
      <c r="K4" s="105">
        <v>2909589</v>
      </c>
      <c r="L4" s="107">
        <v>33033597</v>
      </c>
      <c r="M4" s="107">
        <v>1189078</v>
      </c>
      <c r="N4" s="107">
        <v>13223600</v>
      </c>
      <c r="O4" s="108">
        <v>1012272</v>
      </c>
    </row>
    <row r="5" spans="1:15" s="36" customFormat="1" ht="28.5" customHeight="1">
      <c r="A5" s="34">
        <v>9</v>
      </c>
      <c r="B5" s="35" t="s">
        <v>23</v>
      </c>
      <c r="C5" s="109">
        <v>19</v>
      </c>
      <c r="D5" s="110">
        <v>501</v>
      </c>
      <c r="E5" s="110">
        <v>498</v>
      </c>
      <c r="F5" s="111">
        <v>3</v>
      </c>
      <c r="G5" s="111">
        <v>0</v>
      </c>
      <c r="H5" s="112">
        <v>143753</v>
      </c>
      <c r="I5" s="110">
        <v>401271</v>
      </c>
      <c r="J5" s="113">
        <v>13303</v>
      </c>
      <c r="K5" s="109">
        <v>19969</v>
      </c>
      <c r="L5" s="110">
        <v>807418</v>
      </c>
      <c r="M5" s="110">
        <v>12847</v>
      </c>
      <c r="N5" s="110">
        <v>394848</v>
      </c>
      <c r="O5" s="112">
        <v>4935</v>
      </c>
    </row>
    <row r="6" spans="1:16" s="36" customFormat="1" ht="28.5" customHeight="1">
      <c r="A6" s="34">
        <v>10</v>
      </c>
      <c r="B6" s="35" t="s">
        <v>24</v>
      </c>
      <c r="C6" s="109">
        <v>4</v>
      </c>
      <c r="D6" s="110">
        <v>38</v>
      </c>
      <c r="E6" s="110">
        <v>38</v>
      </c>
      <c r="F6" s="111">
        <v>0</v>
      </c>
      <c r="G6" s="111">
        <v>0</v>
      </c>
      <c r="H6" s="112">
        <v>19654</v>
      </c>
      <c r="I6" s="110">
        <v>59407</v>
      </c>
      <c r="J6" s="114" t="s">
        <v>2</v>
      </c>
      <c r="K6" s="115" t="s">
        <v>2</v>
      </c>
      <c r="L6" s="110">
        <v>99982</v>
      </c>
      <c r="M6" s="111" t="s">
        <v>2</v>
      </c>
      <c r="N6" s="110">
        <v>38631</v>
      </c>
      <c r="O6" s="116" t="s">
        <v>2</v>
      </c>
      <c r="P6" s="37"/>
    </row>
    <row r="7" spans="1:15" s="36" customFormat="1" ht="28.5" customHeight="1">
      <c r="A7" s="34">
        <v>11</v>
      </c>
      <c r="B7" s="35" t="s">
        <v>104</v>
      </c>
      <c r="C7" s="109">
        <v>11</v>
      </c>
      <c r="D7" s="110">
        <v>244</v>
      </c>
      <c r="E7" s="110">
        <v>243</v>
      </c>
      <c r="F7" s="111">
        <v>1</v>
      </c>
      <c r="G7" s="111">
        <v>0</v>
      </c>
      <c r="H7" s="112">
        <v>60924</v>
      </c>
      <c r="I7" s="110">
        <v>457513</v>
      </c>
      <c r="J7" s="114" t="s">
        <v>136</v>
      </c>
      <c r="K7" s="115" t="s">
        <v>136</v>
      </c>
      <c r="L7" s="110">
        <v>592496</v>
      </c>
      <c r="M7" s="111" t="s">
        <v>136</v>
      </c>
      <c r="N7" s="110">
        <v>114713</v>
      </c>
      <c r="O7" s="116" t="s">
        <v>136</v>
      </c>
    </row>
    <row r="8" spans="1:15" s="36" customFormat="1" ht="28.5" customHeight="1">
      <c r="A8" s="34">
        <v>12</v>
      </c>
      <c r="B8" s="35" t="s">
        <v>105</v>
      </c>
      <c r="C8" s="109">
        <v>47</v>
      </c>
      <c r="D8" s="110">
        <v>810</v>
      </c>
      <c r="E8" s="110">
        <v>810</v>
      </c>
      <c r="F8" s="110">
        <v>2</v>
      </c>
      <c r="G8" s="110">
        <v>2</v>
      </c>
      <c r="H8" s="112">
        <v>245319</v>
      </c>
      <c r="I8" s="110">
        <v>1307782</v>
      </c>
      <c r="J8" s="113">
        <v>87245</v>
      </c>
      <c r="K8" s="109">
        <v>93714</v>
      </c>
      <c r="L8" s="110">
        <v>1861533</v>
      </c>
      <c r="M8" s="110">
        <v>25017</v>
      </c>
      <c r="N8" s="110">
        <v>519991</v>
      </c>
      <c r="O8" s="112">
        <v>33991</v>
      </c>
    </row>
    <row r="9" spans="1:15" s="36" customFormat="1" ht="28.5" customHeight="1">
      <c r="A9" s="34">
        <v>13</v>
      </c>
      <c r="B9" s="35" t="s">
        <v>106</v>
      </c>
      <c r="C9" s="109">
        <v>71</v>
      </c>
      <c r="D9" s="110">
        <v>668</v>
      </c>
      <c r="E9" s="110">
        <v>662</v>
      </c>
      <c r="F9" s="110">
        <v>7</v>
      </c>
      <c r="G9" s="110">
        <v>1</v>
      </c>
      <c r="H9" s="112">
        <v>193988</v>
      </c>
      <c r="I9" s="110">
        <v>405997</v>
      </c>
      <c r="J9" s="114" t="s">
        <v>136</v>
      </c>
      <c r="K9" s="115" t="s">
        <v>136</v>
      </c>
      <c r="L9" s="110">
        <v>764241</v>
      </c>
      <c r="M9" s="111" t="s">
        <v>136</v>
      </c>
      <c r="N9" s="110">
        <v>344638</v>
      </c>
      <c r="O9" s="116" t="s">
        <v>136</v>
      </c>
    </row>
    <row r="10" spans="1:15" s="36" customFormat="1" ht="28.5" customHeight="1">
      <c r="A10" s="34">
        <v>14</v>
      </c>
      <c r="B10" s="35" t="s">
        <v>25</v>
      </c>
      <c r="C10" s="109">
        <v>6</v>
      </c>
      <c r="D10" s="110">
        <v>91</v>
      </c>
      <c r="E10" s="110">
        <v>91</v>
      </c>
      <c r="F10" s="111">
        <v>0</v>
      </c>
      <c r="G10" s="111">
        <v>0</v>
      </c>
      <c r="H10" s="112">
        <v>21229</v>
      </c>
      <c r="I10" s="110">
        <v>50470</v>
      </c>
      <c r="J10" s="114" t="s">
        <v>136</v>
      </c>
      <c r="K10" s="115" t="s">
        <v>136</v>
      </c>
      <c r="L10" s="110">
        <v>98507</v>
      </c>
      <c r="M10" s="111" t="s">
        <v>136</v>
      </c>
      <c r="N10" s="110">
        <v>46437</v>
      </c>
      <c r="O10" s="116" t="s">
        <v>136</v>
      </c>
    </row>
    <row r="11" spans="1:15" s="36" customFormat="1" ht="28.5" customHeight="1">
      <c r="A11" s="34">
        <v>15</v>
      </c>
      <c r="B11" s="35" t="s">
        <v>26</v>
      </c>
      <c r="C11" s="109">
        <v>7</v>
      </c>
      <c r="D11" s="110">
        <v>177</v>
      </c>
      <c r="E11" s="110">
        <v>177</v>
      </c>
      <c r="F11" s="111">
        <v>0</v>
      </c>
      <c r="G11" s="111">
        <v>0</v>
      </c>
      <c r="H11" s="112">
        <v>63019</v>
      </c>
      <c r="I11" s="110">
        <v>134056</v>
      </c>
      <c r="J11" s="114" t="s">
        <v>136</v>
      </c>
      <c r="K11" s="115" t="s">
        <v>136</v>
      </c>
      <c r="L11" s="110">
        <v>272454</v>
      </c>
      <c r="M11" s="111" t="s">
        <v>136</v>
      </c>
      <c r="N11" s="110">
        <v>134608</v>
      </c>
      <c r="O11" s="116" t="s">
        <v>136</v>
      </c>
    </row>
    <row r="12" spans="1:15" s="36" customFormat="1" ht="28.5" customHeight="1">
      <c r="A12" s="34">
        <v>16</v>
      </c>
      <c r="B12" s="35" t="s">
        <v>132</v>
      </c>
      <c r="C12" s="109">
        <v>7</v>
      </c>
      <c r="D12" s="110">
        <v>1361</v>
      </c>
      <c r="E12" s="110">
        <v>1372</v>
      </c>
      <c r="F12" s="111">
        <v>0</v>
      </c>
      <c r="G12" s="111">
        <v>11</v>
      </c>
      <c r="H12" s="112">
        <v>801395</v>
      </c>
      <c r="I12" s="110">
        <v>278694</v>
      </c>
      <c r="J12" s="113">
        <v>372019</v>
      </c>
      <c r="K12" s="109">
        <v>385265</v>
      </c>
      <c r="L12" s="110">
        <v>5007594</v>
      </c>
      <c r="M12" s="110">
        <v>263818</v>
      </c>
      <c r="N12" s="110">
        <v>2592709</v>
      </c>
      <c r="O12" s="112">
        <v>11255</v>
      </c>
    </row>
    <row r="13" spans="1:15" s="36" customFormat="1" ht="28.5" customHeight="1">
      <c r="A13" s="34">
        <v>17</v>
      </c>
      <c r="B13" s="35" t="s">
        <v>27</v>
      </c>
      <c r="C13" s="109">
        <v>1</v>
      </c>
      <c r="D13" s="110">
        <v>8</v>
      </c>
      <c r="E13" s="110">
        <v>8</v>
      </c>
      <c r="F13" s="111">
        <v>0</v>
      </c>
      <c r="G13" s="111">
        <v>0</v>
      </c>
      <c r="H13" s="116" t="s">
        <v>136</v>
      </c>
      <c r="I13" s="111" t="s">
        <v>136</v>
      </c>
      <c r="J13" s="114" t="s">
        <v>2</v>
      </c>
      <c r="K13" s="115" t="s">
        <v>2</v>
      </c>
      <c r="L13" s="111" t="s">
        <v>136</v>
      </c>
      <c r="M13" s="111" t="s">
        <v>2</v>
      </c>
      <c r="N13" s="111" t="s">
        <v>136</v>
      </c>
      <c r="O13" s="116" t="s">
        <v>2</v>
      </c>
    </row>
    <row r="14" spans="1:15" s="36" customFormat="1" ht="28.5" customHeight="1">
      <c r="A14" s="34">
        <v>18</v>
      </c>
      <c r="B14" s="35" t="s">
        <v>28</v>
      </c>
      <c r="C14" s="109">
        <v>45</v>
      </c>
      <c r="D14" s="110">
        <v>1658</v>
      </c>
      <c r="E14" s="110">
        <v>1656</v>
      </c>
      <c r="F14" s="111">
        <v>3</v>
      </c>
      <c r="G14" s="111">
        <v>1</v>
      </c>
      <c r="H14" s="112">
        <v>870509</v>
      </c>
      <c r="I14" s="110">
        <v>3856600</v>
      </c>
      <c r="J14" s="113">
        <v>512383</v>
      </c>
      <c r="K14" s="109">
        <v>502441</v>
      </c>
      <c r="L14" s="110">
        <v>5953137</v>
      </c>
      <c r="M14" s="110">
        <v>302166</v>
      </c>
      <c r="N14" s="110">
        <v>1780787</v>
      </c>
      <c r="O14" s="112">
        <v>235426</v>
      </c>
    </row>
    <row r="15" spans="1:15" s="36" customFormat="1" ht="28.5" customHeight="1">
      <c r="A15" s="34">
        <v>19</v>
      </c>
      <c r="B15" s="35" t="s">
        <v>127</v>
      </c>
      <c r="C15" s="109">
        <v>3</v>
      </c>
      <c r="D15" s="110">
        <v>234</v>
      </c>
      <c r="E15" s="110">
        <v>234</v>
      </c>
      <c r="F15" s="111">
        <v>0</v>
      </c>
      <c r="G15" s="111">
        <v>0</v>
      </c>
      <c r="H15" s="116" t="s">
        <v>136</v>
      </c>
      <c r="I15" s="111" t="s">
        <v>136</v>
      </c>
      <c r="J15" s="114" t="s">
        <v>136</v>
      </c>
      <c r="K15" s="115" t="s">
        <v>136</v>
      </c>
      <c r="L15" s="111" t="s">
        <v>136</v>
      </c>
      <c r="M15" s="111" t="s">
        <v>136</v>
      </c>
      <c r="N15" s="111" t="s">
        <v>136</v>
      </c>
      <c r="O15" s="116" t="s">
        <v>136</v>
      </c>
    </row>
    <row r="16" spans="1:15" s="36" customFormat="1" ht="28.5" customHeight="1">
      <c r="A16" s="34">
        <v>20</v>
      </c>
      <c r="B16" s="35" t="s">
        <v>29</v>
      </c>
      <c r="C16" s="115" t="s">
        <v>2</v>
      </c>
      <c r="D16" s="111" t="s">
        <v>2</v>
      </c>
      <c r="E16" s="110" t="s">
        <v>137</v>
      </c>
      <c r="F16" s="111" t="s">
        <v>74</v>
      </c>
      <c r="G16" s="111" t="s">
        <v>137</v>
      </c>
      <c r="H16" s="116" t="s">
        <v>2</v>
      </c>
      <c r="I16" s="111" t="s">
        <v>2</v>
      </c>
      <c r="J16" s="114" t="s">
        <v>2</v>
      </c>
      <c r="K16" s="115" t="s">
        <v>2</v>
      </c>
      <c r="L16" s="111" t="s">
        <v>2</v>
      </c>
      <c r="M16" s="111" t="s">
        <v>2</v>
      </c>
      <c r="N16" s="111" t="s">
        <v>2</v>
      </c>
      <c r="O16" s="116" t="s">
        <v>2</v>
      </c>
    </row>
    <row r="17" spans="1:15" s="36" customFormat="1" ht="28.5" customHeight="1">
      <c r="A17" s="34">
        <v>21</v>
      </c>
      <c r="B17" s="35" t="s">
        <v>30</v>
      </c>
      <c r="C17" s="109">
        <v>22</v>
      </c>
      <c r="D17" s="110">
        <v>442</v>
      </c>
      <c r="E17" s="110">
        <v>465</v>
      </c>
      <c r="F17" s="111">
        <v>2</v>
      </c>
      <c r="G17" s="111">
        <v>25</v>
      </c>
      <c r="H17" s="112">
        <v>210767</v>
      </c>
      <c r="I17" s="110">
        <v>691259</v>
      </c>
      <c r="J17" s="113">
        <v>145181</v>
      </c>
      <c r="K17" s="109">
        <v>167585</v>
      </c>
      <c r="L17" s="110">
        <v>1421633</v>
      </c>
      <c r="M17" s="110">
        <v>27351</v>
      </c>
      <c r="N17" s="110">
        <v>681007</v>
      </c>
      <c r="O17" s="112">
        <v>10965</v>
      </c>
    </row>
    <row r="18" spans="1:16" s="36" customFormat="1" ht="28.5" customHeight="1">
      <c r="A18" s="34">
        <v>22</v>
      </c>
      <c r="B18" s="35" t="s">
        <v>81</v>
      </c>
      <c r="C18" s="109">
        <v>6</v>
      </c>
      <c r="D18" s="110">
        <v>61</v>
      </c>
      <c r="E18" s="110">
        <v>61</v>
      </c>
      <c r="F18" s="111">
        <v>0</v>
      </c>
      <c r="G18" s="111">
        <v>0</v>
      </c>
      <c r="H18" s="112">
        <v>17875</v>
      </c>
      <c r="I18" s="110">
        <v>31428</v>
      </c>
      <c r="J18" s="114" t="s">
        <v>2</v>
      </c>
      <c r="K18" s="115" t="s">
        <v>2</v>
      </c>
      <c r="L18" s="110">
        <v>73398</v>
      </c>
      <c r="M18" s="111" t="s">
        <v>2</v>
      </c>
      <c r="N18" s="110">
        <v>40054</v>
      </c>
      <c r="O18" s="116" t="s">
        <v>2</v>
      </c>
      <c r="P18" s="37"/>
    </row>
    <row r="19" spans="1:16" s="36" customFormat="1" ht="28.5" customHeight="1">
      <c r="A19" s="34">
        <v>23</v>
      </c>
      <c r="B19" s="35" t="s">
        <v>86</v>
      </c>
      <c r="C19" s="109">
        <v>12</v>
      </c>
      <c r="D19" s="110">
        <v>859</v>
      </c>
      <c r="E19" s="110">
        <v>870</v>
      </c>
      <c r="F19" s="111">
        <v>0</v>
      </c>
      <c r="G19" s="111">
        <v>11</v>
      </c>
      <c r="H19" s="112">
        <v>530394</v>
      </c>
      <c r="I19" s="110">
        <v>2677036</v>
      </c>
      <c r="J19" s="113">
        <v>240367</v>
      </c>
      <c r="K19" s="109">
        <v>266056</v>
      </c>
      <c r="L19" s="110">
        <v>3737950</v>
      </c>
      <c r="M19" s="110">
        <v>63694</v>
      </c>
      <c r="N19" s="110">
        <v>1001189</v>
      </c>
      <c r="O19" s="112">
        <v>97113</v>
      </c>
      <c r="P19" s="37"/>
    </row>
    <row r="20" spans="1:15" s="36" customFormat="1" ht="28.5" customHeight="1">
      <c r="A20" s="34">
        <v>24</v>
      </c>
      <c r="B20" s="35" t="s">
        <v>133</v>
      </c>
      <c r="C20" s="109">
        <v>58</v>
      </c>
      <c r="D20" s="110">
        <v>990</v>
      </c>
      <c r="E20" s="110">
        <v>985</v>
      </c>
      <c r="F20" s="110">
        <v>6</v>
      </c>
      <c r="G20" s="110">
        <v>1</v>
      </c>
      <c r="H20" s="112">
        <v>379051</v>
      </c>
      <c r="I20" s="110">
        <v>950578</v>
      </c>
      <c r="J20" s="113">
        <v>141297</v>
      </c>
      <c r="K20" s="109">
        <v>132968</v>
      </c>
      <c r="L20" s="110">
        <v>2265320</v>
      </c>
      <c r="M20" s="110">
        <v>38987</v>
      </c>
      <c r="N20" s="110">
        <v>1240675</v>
      </c>
      <c r="O20" s="112">
        <v>196744</v>
      </c>
    </row>
    <row r="21" spans="1:15" s="36" customFormat="1" ht="28.5" customHeight="1">
      <c r="A21" s="34">
        <v>25</v>
      </c>
      <c r="B21" s="54" t="s">
        <v>122</v>
      </c>
      <c r="C21" s="110">
        <v>14</v>
      </c>
      <c r="D21" s="110">
        <v>162</v>
      </c>
      <c r="E21" s="110">
        <v>162</v>
      </c>
      <c r="F21" s="111">
        <v>0</v>
      </c>
      <c r="G21" s="111">
        <v>0</v>
      </c>
      <c r="H21" s="112">
        <v>48725</v>
      </c>
      <c r="I21" s="110">
        <v>92177</v>
      </c>
      <c r="J21" s="114" t="s">
        <v>2</v>
      </c>
      <c r="K21" s="115" t="s">
        <v>2</v>
      </c>
      <c r="L21" s="110">
        <v>193074</v>
      </c>
      <c r="M21" s="111" t="s">
        <v>2</v>
      </c>
      <c r="N21" s="110">
        <v>97446</v>
      </c>
      <c r="O21" s="116" t="s">
        <v>2</v>
      </c>
    </row>
    <row r="22" spans="1:15" s="36" customFormat="1" ht="28.5" customHeight="1">
      <c r="A22" s="34">
        <v>26</v>
      </c>
      <c r="B22" s="35" t="s">
        <v>123</v>
      </c>
      <c r="C22" s="109">
        <v>33</v>
      </c>
      <c r="D22" s="110">
        <v>458</v>
      </c>
      <c r="E22" s="110">
        <v>456</v>
      </c>
      <c r="F22" s="111">
        <v>2</v>
      </c>
      <c r="G22" s="111">
        <v>0</v>
      </c>
      <c r="H22" s="112">
        <v>191828</v>
      </c>
      <c r="I22" s="110">
        <v>567851</v>
      </c>
      <c r="J22" s="114">
        <v>203349</v>
      </c>
      <c r="K22" s="115">
        <v>227444</v>
      </c>
      <c r="L22" s="110">
        <v>1126014</v>
      </c>
      <c r="M22" s="111">
        <v>11092</v>
      </c>
      <c r="N22" s="110">
        <v>562140</v>
      </c>
      <c r="O22" s="116">
        <v>9717</v>
      </c>
    </row>
    <row r="23" spans="1:15" s="36" customFormat="1" ht="28.5" customHeight="1">
      <c r="A23" s="34">
        <v>27</v>
      </c>
      <c r="B23" s="35" t="s">
        <v>124</v>
      </c>
      <c r="C23" s="109">
        <v>11</v>
      </c>
      <c r="D23" s="110">
        <v>1061</v>
      </c>
      <c r="E23" s="110">
        <v>1061</v>
      </c>
      <c r="F23" s="111">
        <v>0</v>
      </c>
      <c r="G23" s="111">
        <v>0</v>
      </c>
      <c r="H23" s="112">
        <v>511190</v>
      </c>
      <c r="I23" s="110">
        <v>658095</v>
      </c>
      <c r="J23" s="113">
        <v>499867</v>
      </c>
      <c r="K23" s="109">
        <v>497069</v>
      </c>
      <c r="L23" s="110">
        <v>2201163</v>
      </c>
      <c r="M23" s="110">
        <v>75620</v>
      </c>
      <c r="N23" s="110">
        <v>1447195</v>
      </c>
      <c r="O23" s="112">
        <v>100340</v>
      </c>
    </row>
    <row r="24" spans="1:15" s="36" customFormat="1" ht="28.5" customHeight="1">
      <c r="A24" s="34">
        <v>28</v>
      </c>
      <c r="B24" s="35" t="s">
        <v>31</v>
      </c>
      <c r="C24" s="109">
        <v>18</v>
      </c>
      <c r="D24" s="110">
        <v>761</v>
      </c>
      <c r="E24" s="110">
        <v>781</v>
      </c>
      <c r="F24" s="111">
        <v>0</v>
      </c>
      <c r="G24" s="111">
        <v>20</v>
      </c>
      <c r="H24" s="112">
        <v>289744</v>
      </c>
      <c r="I24" s="110">
        <v>766727</v>
      </c>
      <c r="J24" s="114">
        <v>175279</v>
      </c>
      <c r="K24" s="115">
        <v>138767</v>
      </c>
      <c r="L24" s="110">
        <v>1243405</v>
      </c>
      <c r="M24" s="110">
        <v>55176</v>
      </c>
      <c r="N24" s="110">
        <v>376079</v>
      </c>
      <c r="O24" s="112">
        <v>65920</v>
      </c>
    </row>
    <row r="25" spans="1:15" s="36" customFormat="1" ht="28.5" customHeight="1">
      <c r="A25" s="34">
        <v>29</v>
      </c>
      <c r="B25" s="54" t="s">
        <v>52</v>
      </c>
      <c r="C25" s="110">
        <v>12</v>
      </c>
      <c r="D25" s="110">
        <v>737</v>
      </c>
      <c r="E25" s="110">
        <v>828</v>
      </c>
      <c r="F25" s="110">
        <v>2</v>
      </c>
      <c r="G25" s="110">
        <v>93</v>
      </c>
      <c r="H25" s="112">
        <v>540680</v>
      </c>
      <c r="I25" s="110">
        <v>1134393</v>
      </c>
      <c r="J25" s="113">
        <v>169237</v>
      </c>
      <c r="K25" s="109">
        <v>159087</v>
      </c>
      <c r="L25" s="110">
        <v>1837590</v>
      </c>
      <c r="M25" s="110">
        <v>177434</v>
      </c>
      <c r="N25" s="110">
        <v>473659</v>
      </c>
      <c r="O25" s="112">
        <v>159306</v>
      </c>
    </row>
    <row r="26" spans="1:15" s="36" customFormat="1" ht="28.5" customHeight="1">
      <c r="A26" s="34">
        <v>30</v>
      </c>
      <c r="B26" s="35" t="s">
        <v>53</v>
      </c>
      <c r="C26" s="109">
        <v>6</v>
      </c>
      <c r="D26" s="110">
        <v>224</v>
      </c>
      <c r="E26" s="110">
        <v>265</v>
      </c>
      <c r="F26" s="111">
        <v>0</v>
      </c>
      <c r="G26" s="111">
        <v>41</v>
      </c>
      <c r="H26" s="112">
        <v>88605</v>
      </c>
      <c r="I26" s="110">
        <v>286590</v>
      </c>
      <c r="J26" s="114">
        <v>13829</v>
      </c>
      <c r="K26" s="115">
        <v>6281</v>
      </c>
      <c r="L26" s="110">
        <v>520789</v>
      </c>
      <c r="M26" s="110">
        <v>13056</v>
      </c>
      <c r="N26" s="110">
        <v>212971</v>
      </c>
      <c r="O26" s="112">
        <v>4865</v>
      </c>
    </row>
    <row r="27" spans="1:15" s="36" customFormat="1" ht="28.5" customHeight="1">
      <c r="A27" s="34">
        <v>31</v>
      </c>
      <c r="B27" s="35" t="s">
        <v>55</v>
      </c>
      <c r="C27" s="109">
        <v>37</v>
      </c>
      <c r="D27" s="110">
        <v>1299</v>
      </c>
      <c r="E27" s="110">
        <v>1299</v>
      </c>
      <c r="F27" s="110">
        <v>2</v>
      </c>
      <c r="G27" s="110">
        <v>2</v>
      </c>
      <c r="H27" s="112">
        <v>556525</v>
      </c>
      <c r="I27" s="110">
        <v>1411809</v>
      </c>
      <c r="J27" s="113">
        <v>139662</v>
      </c>
      <c r="K27" s="109">
        <v>167490</v>
      </c>
      <c r="L27" s="110">
        <v>2342827</v>
      </c>
      <c r="M27" s="110">
        <v>68149</v>
      </c>
      <c r="N27" s="110">
        <v>858685</v>
      </c>
      <c r="O27" s="112">
        <v>33753</v>
      </c>
    </row>
    <row r="28" spans="1:15" s="36" customFormat="1" ht="28.5" customHeight="1">
      <c r="A28" s="38">
        <v>32</v>
      </c>
      <c r="B28" s="39" t="s">
        <v>32</v>
      </c>
      <c r="C28" s="117">
        <v>11</v>
      </c>
      <c r="D28" s="117">
        <v>192</v>
      </c>
      <c r="E28" s="117">
        <v>192</v>
      </c>
      <c r="F28" s="117">
        <v>2</v>
      </c>
      <c r="G28" s="117">
        <v>2</v>
      </c>
      <c r="H28" s="118">
        <v>50896</v>
      </c>
      <c r="I28" s="119">
        <v>92309</v>
      </c>
      <c r="J28" s="120" t="s">
        <v>136</v>
      </c>
      <c r="K28" s="121" t="s">
        <v>136</v>
      </c>
      <c r="L28" s="119">
        <v>188266</v>
      </c>
      <c r="M28" s="119" t="s">
        <v>136</v>
      </c>
      <c r="N28" s="119">
        <v>93192</v>
      </c>
      <c r="O28" s="118" t="s">
        <v>136</v>
      </c>
    </row>
    <row r="29" spans="2:15" ht="29.25" customHeight="1" hidden="1">
      <c r="B29" s="15" t="s">
        <v>129</v>
      </c>
      <c r="C29" s="13">
        <f aca="true" t="shared" si="0" ref="C29:O29">SUM(C5:C28)</f>
        <v>461</v>
      </c>
      <c r="D29" s="13">
        <f t="shared" si="0"/>
        <v>13036</v>
      </c>
      <c r="E29" s="13">
        <f t="shared" si="0"/>
        <v>13214</v>
      </c>
      <c r="F29" s="13">
        <f t="shared" si="0"/>
        <v>32</v>
      </c>
      <c r="H29" s="13">
        <f t="shared" si="0"/>
        <v>5836070</v>
      </c>
      <c r="I29" s="13">
        <f>SUM(I5:I28)</f>
        <v>16312042</v>
      </c>
      <c r="J29" s="13">
        <f t="shared" si="0"/>
        <v>2713018</v>
      </c>
      <c r="K29" s="13">
        <f t="shared" si="0"/>
        <v>2764136</v>
      </c>
      <c r="L29" s="13">
        <f t="shared" si="0"/>
        <v>32608791</v>
      </c>
      <c r="M29" s="13">
        <f t="shared" si="0"/>
        <v>1134407</v>
      </c>
      <c r="N29" s="13">
        <f t="shared" si="0"/>
        <v>13051654</v>
      </c>
      <c r="O29" s="13">
        <f t="shared" si="0"/>
        <v>964330</v>
      </c>
    </row>
    <row r="30" spans="2:14" ht="29.25" customHeight="1" hidden="1">
      <c r="B30" s="15" t="s">
        <v>125</v>
      </c>
      <c r="E30" s="55"/>
      <c r="H30" s="13">
        <v>5038</v>
      </c>
      <c r="I30" s="13">
        <v>54118</v>
      </c>
      <c r="L30" s="13">
        <v>108878</v>
      </c>
      <c r="N30" s="13">
        <v>52152</v>
      </c>
    </row>
    <row r="31" spans="2:15" ht="29.25" customHeight="1" hidden="1">
      <c r="B31" s="15" t="s">
        <v>126</v>
      </c>
      <c r="H31" s="13">
        <v>70563</v>
      </c>
      <c r="I31" s="13">
        <v>141014</v>
      </c>
      <c r="J31" s="13">
        <v>31666</v>
      </c>
      <c r="K31" s="13">
        <v>32851</v>
      </c>
      <c r="L31" s="13">
        <v>321376</v>
      </c>
      <c r="M31" s="13">
        <v>41110</v>
      </c>
      <c r="N31" s="13">
        <v>133482</v>
      </c>
      <c r="O31" s="13">
        <v>12295</v>
      </c>
    </row>
    <row r="32" spans="2:15" ht="29.25" customHeight="1" hidden="1">
      <c r="B32" s="15" t="s">
        <v>130</v>
      </c>
      <c r="H32" s="13">
        <f>SUM(H30:H31)</f>
        <v>75601</v>
      </c>
      <c r="I32" s="13">
        <f>SUM(I30:I31)</f>
        <v>195132</v>
      </c>
      <c r="J32" s="13">
        <f aca="true" t="shared" si="1" ref="J32:O32">SUM(J30:J31)</f>
        <v>31666</v>
      </c>
      <c r="K32" s="13">
        <f t="shared" si="1"/>
        <v>32851</v>
      </c>
      <c r="L32" s="13">
        <f t="shared" si="1"/>
        <v>430254</v>
      </c>
      <c r="M32" s="13">
        <f t="shared" si="1"/>
        <v>41110</v>
      </c>
      <c r="N32" s="13">
        <f t="shared" si="1"/>
        <v>185634</v>
      </c>
      <c r="O32" s="13">
        <f t="shared" si="1"/>
        <v>12295</v>
      </c>
    </row>
    <row r="33" spans="2:15" ht="29.25" customHeight="1" hidden="1">
      <c r="B33" s="15" t="s">
        <v>72</v>
      </c>
      <c r="C33" s="13">
        <f>SUM(C32)</f>
        <v>0</v>
      </c>
      <c r="H33" s="13">
        <f aca="true" t="shared" si="2" ref="H33:O33">H29+H32</f>
        <v>5911671</v>
      </c>
      <c r="I33" s="13">
        <f>I29+I32</f>
        <v>16507174</v>
      </c>
      <c r="J33" s="13">
        <f t="shared" si="2"/>
        <v>2744684</v>
      </c>
      <c r="K33" s="13">
        <f t="shared" si="2"/>
        <v>2796987</v>
      </c>
      <c r="L33" s="13">
        <f t="shared" si="2"/>
        <v>33039045</v>
      </c>
      <c r="M33" s="13">
        <f t="shared" si="2"/>
        <v>1175517</v>
      </c>
      <c r="N33" s="13">
        <f t="shared" si="2"/>
        <v>13237288</v>
      </c>
      <c r="O33" s="13">
        <f t="shared" si="2"/>
        <v>976625</v>
      </c>
    </row>
    <row r="34" ht="29.25" customHeight="1">
      <c r="B34" s="11"/>
    </row>
    <row r="35" ht="29.25" customHeight="1">
      <c r="B35" s="11"/>
    </row>
    <row r="36" spans="2:16" ht="29.25" customHeight="1">
      <c r="B36" s="11"/>
      <c r="C36" s="7"/>
      <c r="D36" s="7"/>
      <c r="E36" s="7"/>
      <c r="F36" s="14"/>
      <c r="G36" s="14"/>
      <c r="H36" s="14"/>
      <c r="I36" s="14"/>
      <c r="J36" s="14"/>
      <c r="K36" s="14"/>
      <c r="P36" s="7"/>
    </row>
    <row r="37" ht="29.25" customHeight="1">
      <c r="B37" s="11"/>
    </row>
    <row r="38" ht="29.25" customHeight="1">
      <c r="B38" s="11"/>
    </row>
    <row r="39" spans="2:16" ht="29.25" customHeight="1">
      <c r="B39" s="11"/>
      <c r="C39" s="7"/>
      <c r="D39" s="7"/>
      <c r="E39" s="7"/>
      <c r="F39" s="14"/>
      <c r="G39" s="14"/>
      <c r="H39" s="14"/>
      <c r="I39" s="14"/>
      <c r="J39" s="14"/>
      <c r="K39" s="14"/>
      <c r="P39" s="7"/>
    </row>
    <row r="40" spans="2:11" ht="29.25" customHeight="1">
      <c r="B40" s="11"/>
      <c r="C40" s="7"/>
      <c r="D40" s="7"/>
      <c r="E40" s="7"/>
      <c r="F40" s="14"/>
      <c r="G40" s="14"/>
      <c r="H40" s="14"/>
      <c r="I40" s="14"/>
      <c r="J40" s="14"/>
      <c r="K40" s="14"/>
    </row>
    <row r="41" spans="2:5" ht="29.25" customHeight="1">
      <c r="B41" s="11"/>
      <c r="C41" s="15"/>
      <c r="D41" s="15"/>
      <c r="E41" s="15"/>
    </row>
    <row r="42" spans="2:11" ht="29.25" customHeight="1">
      <c r="B42" s="11"/>
      <c r="C42" s="7"/>
      <c r="D42" s="7"/>
      <c r="E42" s="7"/>
      <c r="F42" s="14"/>
      <c r="G42" s="14"/>
      <c r="H42" s="14"/>
      <c r="I42" s="14"/>
      <c r="J42" s="14"/>
      <c r="K42" s="14"/>
    </row>
    <row r="43" spans="2:11" ht="29.25" customHeight="1">
      <c r="B43" s="11"/>
      <c r="C43" s="7"/>
      <c r="D43" s="7"/>
      <c r="E43" s="7"/>
      <c r="F43" s="14"/>
      <c r="G43" s="14"/>
      <c r="H43" s="14"/>
      <c r="I43" s="14"/>
      <c r="J43" s="14"/>
      <c r="K43" s="14"/>
    </row>
    <row r="44" spans="2:11" ht="29.25" customHeight="1">
      <c r="B44" s="11"/>
      <c r="C44" s="7"/>
      <c r="D44" s="7"/>
      <c r="E44" s="7"/>
      <c r="F44" s="14"/>
      <c r="G44" s="14"/>
      <c r="H44" s="14"/>
      <c r="I44" s="14"/>
      <c r="J44" s="14"/>
      <c r="K44" s="14"/>
    </row>
    <row r="45" spans="2:11" ht="29.25" customHeight="1">
      <c r="B45" s="11"/>
      <c r="C45" s="7"/>
      <c r="D45" s="7"/>
      <c r="E45" s="7"/>
      <c r="F45" s="14"/>
      <c r="G45" s="14"/>
      <c r="H45" s="14"/>
      <c r="I45" s="14"/>
      <c r="J45" s="14"/>
      <c r="K45" s="14"/>
    </row>
    <row r="46" spans="2:11" ht="29.25" customHeight="1">
      <c r="B46" s="11"/>
      <c r="C46" s="7"/>
      <c r="D46" s="7"/>
      <c r="E46" s="7"/>
      <c r="F46" s="14"/>
      <c r="G46" s="14"/>
      <c r="H46" s="14"/>
      <c r="I46" s="14"/>
      <c r="J46" s="14"/>
      <c r="K46" s="14"/>
    </row>
    <row r="47" spans="2:11" ht="29.25" customHeight="1">
      <c r="B47" s="11"/>
      <c r="C47" s="7"/>
      <c r="D47" s="7"/>
      <c r="E47" s="7"/>
      <c r="F47" s="14"/>
      <c r="G47" s="14"/>
      <c r="H47" s="14"/>
      <c r="I47" s="14"/>
      <c r="J47" s="14"/>
      <c r="K47" s="14"/>
    </row>
    <row r="48" spans="2:11" ht="29.25" customHeight="1">
      <c r="B48" s="11"/>
      <c r="C48" s="7"/>
      <c r="D48" s="7"/>
      <c r="E48" s="7"/>
      <c r="F48" s="14"/>
      <c r="G48" s="14"/>
      <c r="H48" s="14"/>
      <c r="I48" s="14"/>
      <c r="J48" s="14"/>
      <c r="K48" s="14"/>
    </row>
    <row r="49" spans="2:11" ht="29.25" customHeight="1">
      <c r="B49" s="11"/>
      <c r="C49" s="7"/>
      <c r="D49" s="7"/>
      <c r="E49" s="7"/>
      <c r="F49" s="14"/>
      <c r="G49" s="14"/>
      <c r="H49" s="14"/>
      <c r="I49" s="14"/>
      <c r="J49" s="14"/>
      <c r="K49" s="14"/>
    </row>
    <row r="50" spans="2:11" ht="29.25" customHeight="1">
      <c r="B50" s="11"/>
      <c r="C50" s="7"/>
      <c r="D50" s="7"/>
      <c r="E50" s="7"/>
      <c r="F50" s="14"/>
      <c r="G50" s="14"/>
      <c r="H50" s="14"/>
      <c r="I50" s="14"/>
      <c r="J50" s="14"/>
      <c r="K50" s="14"/>
    </row>
    <row r="51" spans="2:11" ht="29.25" customHeight="1">
      <c r="B51" s="11"/>
      <c r="C51" s="7"/>
      <c r="D51" s="7"/>
      <c r="E51" s="7"/>
      <c r="F51" s="14"/>
      <c r="G51" s="14"/>
      <c r="H51" s="14"/>
      <c r="I51" s="14"/>
      <c r="J51" s="14"/>
      <c r="K51" s="14"/>
    </row>
    <row r="52" spans="2:11" ht="29.25" customHeight="1">
      <c r="B52" s="11"/>
      <c r="C52" s="7"/>
      <c r="D52" s="7"/>
      <c r="E52" s="7"/>
      <c r="F52" s="14"/>
      <c r="G52" s="14"/>
      <c r="H52" s="14"/>
      <c r="I52" s="14"/>
      <c r="J52" s="14"/>
      <c r="K52" s="14"/>
    </row>
    <row r="53" spans="2:11" ht="29.25" customHeight="1">
      <c r="B53" s="11"/>
      <c r="C53" s="7"/>
      <c r="D53" s="7"/>
      <c r="E53" s="7"/>
      <c r="F53" s="14"/>
      <c r="G53" s="14"/>
      <c r="H53" s="14"/>
      <c r="I53" s="14"/>
      <c r="J53" s="14"/>
      <c r="K53" s="14"/>
    </row>
    <row r="54" spans="2:11" ht="29.25" customHeight="1">
      <c r="B54" s="11"/>
      <c r="C54" s="7"/>
      <c r="D54" s="7"/>
      <c r="E54" s="7"/>
      <c r="F54" s="14"/>
      <c r="G54" s="14"/>
      <c r="H54" s="14"/>
      <c r="I54" s="14"/>
      <c r="J54" s="14"/>
      <c r="K54" s="14"/>
    </row>
    <row r="55" spans="2:11" ht="29.25" customHeight="1">
      <c r="B55" s="11"/>
      <c r="C55" s="7"/>
      <c r="D55" s="7"/>
      <c r="E55" s="7"/>
      <c r="F55" s="14"/>
      <c r="G55" s="14"/>
      <c r="H55" s="14"/>
      <c r="I55" s="14"/>
      <c r="J55" s="14"/>
      <c r="K55" s="14"/>
    </row>
    <row r="56" spans="2:11" ht="29.2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29.2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29.2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</row>
  </sheetData>
  <sheetProtection/>
  <mergeCells count="14">
    <mergeCell ref="N2:N3"/>
    <mergeCell ref="M2:M3"/>
    <mergeCell ref="P2:P3"/>
    <mergeCell ref="Q2:Q3"/>
    <mergeCell ref="O2:O3"/>
    <mergeCell ref="A4:B4"/>
    <mergeCell ref="C2:C3"/>
    <mergeCell ref="A2:B3"/>
    <mergeCell ref="L2:L3"/>
    <mergeCell ref="I2:I3"/>
    <mergeCell ref="J2:J3"/>
    <mergeCell ref="D2:D3"/>
    <mergeCell ref="K2:K3"/>
    <mergeCell ref="H2:H3"/>
  </mergeCells>
  <printOptions/>
  <pageMargins left="0.7874015748031497" right="0.7874015748031497" top="0.7874015748031497" bottom="0.6" header="0.5118110236220472" footer="0.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workbookViewId="0" topLeftCell="B1">
      <selection activeCell="H44" sqref="H44"/>
    </sheetView>
  </sheetViews>
  <sheetFormatPr defaultColWidth="9.00390625" defaultRowHeight="13.5"/>
  <cols>
    <col min="1" max="1" width="6.25390625" style="79" hidden="1" customWidth="1"/>
    <col min="2" max="2" width="3.125" style="79" bestFit="1" customWidth="1"/>
    <col min="3" max="3" width="10.00390625" style="79" bestFit="1" customWidth="1"/>
    <col min="4" max="4" width="5.25390625" style="79" bestFit="1" customWidth="1"/>
    <col min="5" max="9" width="4.50390625" style="79" bestFit="1" customWidth="1"/>
    <col min="10" max="10" width="4.50390625" style="93" bestFit="1" customWidth="1"/>
    <col min="11" max="19" width="4.50390625" style="79" bestFit="1" customWidth="1"/>
    <col min="20" max="16384" width="8.875" style="79" customWidth="1"/>
  </cols>
  <sheetData>
    <row r="1" spans="2:19" ht="23.25" customHeight="1">
      <c r="B1" s="27" t="s">
        <v>162</v>
      </c>
      <c r="C1" s="80"/>
      <c r="E1" s="81"/>
      <c r="F1" s="80"/>
      <c r="G1" s="80"/>
      <c r="H1" s="80"/>
      <c r="I1" s="80"/>
      <c r="J1" s="82"/>
      <c r="K1" s="80"/>
      <c r="L1" s="80"/>
      <c r="M1" s="80"/>
      <c r="N1" s="80"/>
      <c r="O1" s="80"/>
      <c r="P1" s="80"/>
      <c r="Q1" s="80"/>
      <c r="R1" s="80"/>
      <c r="S1" s="80"/>
    </row>
    <row r="2" spans="3:19" ht="12" customHeight="1">
      <c r="C2" s="80"/>
      <c r="D2" s="80"/>
      <c r="E2" s="80"/>
      <c r="F2" s="80"/>
      <c r="G2" s="80"/>
      <c r="H2" s="80"/>
      <c r="I2" s="80"/>
      <c r="J2" s="82"/>
      <c r="K2" s="80"/>
      <c r="L2" s="80"/>
      <c r="M2" s="80"/>
      <c r="N2" s="80"/>
      <c r="O2" s="80"/>
      <c r="P2" s="80"/>
      <c r="Q2" s="80"/>
      <c r="R2" s="80"/>
      <c r="S2" s="80"/>
    </row>
    <row r="3" spans="2:19" s="83" customFormat="1" ht="48.75" customHeight="1">
      <c r="B3" s="238" t="s">
        <v>139</v>
      </c>
      <c r="C3" s="239"/>
      <c r="D3" s="183" t="s">
        <v>140</v>
      </c>
      <c r="E3" s="182" t="s">
        <v>141</v>
      </c>
      <c r="F3" s="182" t="s">
        <v>142</v>
      </c>
      <c r="G3" s="182" t="s">
        <v>143</v>
      </c>
      <c r="H3" s="182" t="s">
        <v>144</v>
      </c>
      <c r="I3" s="182" t="s">
        <v>145</v>
      </c>
      <c r="J3" s="182" t="s">
        <v>146</v>
      </c>
      <c r="K3" s="182" t="s">
        <v>147</v>
      </c>
      <c r="L3" s="181" t="s">
        <v>148</v>
      </c>
      <c r="M3" s="182" t="s">
        <v>149</v>
      </c>
      <c r="N3" s="182" t="s">
        <v>150</v>
      </c>
      <c r="O3" s="182" t="s">
        <v>151</v>
      </c>
      <c r="P3" s="181" t="s">
        <v>152</v>
      </c>
      <c r="Q3" s="182" t="s">
        <v>153</v>
      </c>
      <c r="R3" s="182" t="s">
        <v>154</v>
      </c>
      <c r="S3" s="182" t="s">
        <v>155</v>
      </c>
    </row>
    <row r="4" spans="1:19" s="83" customFormat="1" ht="18" customHeight="1">
      <c r="A4" s="83">
        <v>9</v>
      </c>
      <c r="B4" s="240" t="s">
        <v>156</v>
      </c>
      <c r="C4" s="241"/>
      <c r="D4" s="84">
        <f aca="true" t="shared" si="0" ref="D4:S4">SUM(D5:D28)</f>
        <v>461</v>
      </c>
      <c r="E4" s="84">
        <f t="shared" si="0"/>
        <v>45</v>
      </c>
      <c r="F4" s="84">
        <f t="shared" si="0"/>
        <v>70</v>
      </c>
      <c r="G4" s="84">
        <f t="shared" si="0"/>
        <v>27</v>
      </c>
      <c r="H4" s="84">
        <f t="shared" si="0"/>
        <v>24</v>
      </c>
      <c r="I4" s="84">
        <f t="shared" si="0"/>
        <v>10</v>
      </c>
      <c r="J4" s="102">
        <f t="shared" si="0"/>
        <v>3</v>
      </c>
      <c r="K4" s="84">
        <f t="shared" si="0"/>
        <v>18</v>
      </c>
      <c r="L4" s="122">
        <f t="shared" si="0"/>
        <v>148</v>
      </c>
      <c r="M4" s="84">
        <f t="shared" si="0"/>
        <v>15</v>
      </c>
      <c r="N4" s="84">
        <f t="shared" si="0"/>
        <v>19</v>
      </c>
      <c r="O4" s="84">
        <f t="shared" si="0"/>
        <v>25</v>
      </c>
      <c r="P4" s="122">
        <f t="shared" si="0"/>
        <v>16</v>
      </c>
      <c r="Q4" s="84">
        <f t="shared" si="0"/>
        <v>8</v>
      </c>
      <c r="R4" s="84">
        <f t="shared" si="0"/>
        <v>6</v>
      </c>
      <c r="S4" s="84">
        <f t="shared" si="0"/>
        <v>27</v>
      </c>
    </row>
    <row r="5" spans="1:19" s="83" customFormat="1" ht="18" customHeight="1">
      <c r="A5" s="83">
        <v>10</v>
      </c>
      <c r="B5" s="96">
        <v>9</v>
      </c>
      <c r="C5" s="97" t="s">
        <v>23</v>
      </c>
      <c r="D5" s="85">
        <v>19</v>
      </c>
      <c r="E5" s="85">
        <v>5</v>
      </c>
      <c r="F5" s="85">
        <v>4</v>
      </c>
      <c r="G5" s="85">
        <v>1</v>
      </c>
      <c r="H5" s="85">
        <v>1</v>
      </c>
      <c r="I5" s="85">
        <v>1</v>
      </c>
      <c r="J5" s="85" t="s">
        <v>137</v>
      </c>
      <c r="K5" s="85" t="s">
        <v>137</v>
      </c>
      <c r="L5" s="123" t="s">
        <v>137</v>
      </c>
      <c r="M5" s="85" t="s">
        <v>137</v>
      </c>
      <c r="N5" s="85" t="s">
        <v>137</v>
      </c>
      <c r="O5" s="85">
        <v>2</v>
      </c>
      <c r="P5" s="123">
        <v>1</v>
      </c>
      <c r="Q5" s="85" t="s">
        <v>137</v>
      </c>
      <c r="R5" s="85" t="s">
        <v>137</v>
      </c>
      <c r="S5" s="85">
        <v>4</v>
      </c>
    </row>
    <row r="6" spans="1:19" s="83" customFormat="1" ht="18" customHeight="1">
      <c r="A6" s="83">
        <v>11</v>
      </c>
      <c r="B6" s="98">
        <v>10</v>
      </c>
      <c r="C6" s="95" t="s">
        <v>24</v>
      </c>
      <c r="D6" s="85">
        <v>4</v>
      </c>
      <c r="E6" s="85" t="s">
        <v>137</v>
      </c>
      <c r="F6" s="85">
        <v>3</v>
      </c>
      <c r="G6" s="85" t="s">
        <v>137</v>
      </c>
      <c r="H6" s="85" t="s">
        <v>137</v>
      </c>
      <c r="I6" s="85" t="s">
        <v>137</v>
      </c>
      <c r="J6" s="85" t="s">
        <v>137</v>
      </c>
      <c r="K6" s="85" t="s">
        <v>137</v>
      </c>
      <c r="L6" s="123" t="s">
        <v>137</v>
      </c>
      <c r="M6" s="85" t="s">
        <v>137</v>
      </c>
      <c r="N6" s="85" t="s">
        <v>137</v>
      </c>
      <c r="O6" s="85">
        <v>1</v>
      </c>
      <c r="P6" s="123" t="s">
        <v>137</v>
      </c>
      <c r="Q6" s="85" t="s">
        <v>137</v>
      </c>
      <c r="R6" s="85" t="s">
        <v>137</v>
      </c>
      <c r="S6" s="85" t="s">
        <v>137</v>
      </c>
    </row>
    <row r="7" spans="1:19" s="83" customFormat="1" ht="18" customHeight="1">
      <c r="A7" s="83">
        <v>12</v>
      </c>
      <c r="B7" s="98">
        <v>11</v>
      </c>
      <c r="C7" s="95" t="s">
        <v>104</v>
      </c>
      <c r="D7" s="85">
        <v>11</v>
      </c>
      <c r="E7" s="85">
        <v>3</v>
      </c>
      <c r="F7" s="85" t="s">
        <v>137</v>
      </c>
      <c r="G7" s="85" t="s">
        <v>137</v>
      </c>
      <c r="H7" s="85">
        <v>1</v>
      </c>
      <c r="I7" s="85" t="s">
        <v>137</v>
      </c>
      <c r="J7" s="85" t="s">
        <v>137</v>
      </c>
      <c r="K7" s="85" t="s">
        <v>137</v>
      </c>
      <c r="L7" s="123">
        <v>2</v>
      </c>
      <c r="M7" s="85">
        <v>1</v>
      </c>
      <c r="N7" s="85" t="s">
        <v>137</v>
      </c>
      <c r="O7" s="85">
        <v>2</v>
      </c>
      <c r="P7" s="123">
        <v>1</v>
      </c>
      <c r="Q7" s="85">
        <v>1</v>
      </c>
      <c r="R7" s="85" t="s">
        <v>137</v>
      </c>
      <c r="S7" s="85" t="s">
        <v>137</v>
      </c>
    </row>
    <row r="8" spans="1:19" s="83" customFormat="1" ht="18" customHeight="1">
      <c r="A8" s="83">
        <v>13</v>
      </c>
      <c r="B8" s="98">
        <v>12</v>
      </c>
      <c r="C8" s="95" t="s">
        <v>105</v>
      </c>
      <c r="D8" s="85">
        <v>47</v>
      </c>
      <c r="E8" s="85">
        <v>1</v>
      </c>
      <c r="F8" s="85">
        <v>9</v>
      </c>
      <c r="G8" s="85" t="s">
        <v>137</v>
      </c>
      <c r="H8" s="85">
        <v>2</v>
      </c>
      <c r="I8" s="85">
        <v>4</v>
      </c>
      <c r="J8" s="85">
        <v>1</v>
      </c>
      <c r="K8" s="85">
        <v>5</v>
      </c>
      <c r="L8" s="123">
        <v>12</v>
      </c>
      <c r="M8" s="85">
        <v>1</v>
      </c>
      <c r="N8" s="85" t="s">
        <v>137</v>
      </c>
      <c r="O8" s="85">
        <v>4</v>
      </c>
      <c r="P8" s="123">
        <v>3</v>
      </c>
      <c r="Q8" s="85">
        <v>3</v>
      </c>
      <c r="R8" s="85">
        <v>1</v>
      </c>
      <c r="S8" s="85">
        <v>1</v>
      </c>
    </row>
    <row r="9" spans="1:19" s="83" customFormat="1" ht="18" customHeight="1">
      <c r="A9" s="83">
        <v>14</v>
      </c>
      <c r="B9" s="98">
        <v>13</v>
      </c>
      <c r="C9" s="95" t="s">
        <v>106</v>
      </c>
      <c r="D9" s="85">
        <v>71</v>
      </c>
      <c r="E9" s="85">
        <v>12</v>
      </c>
      <c r="F9" s="85">
        <v>17</v>
      </c>
      <c r="G9" s="85">
        <v>7</v>
      </c>
      <c r="H9" s="85">
        <v>8</v>
      </c>
      <c r="I9" s="85">
        <v>1</v>
      </c>
      <c r="J9" s="85" t="s">
        <v>137</v>
      </c>
      <c r="K9" s="85">
        <v>3</v>
      </c>
      <c r="L9" s="123">
        <v>16</v>
      </c>
      <c r="M9" s="85">
        <v>2</v>
      </c>
      <c r="N9" s="85">
        <v>1</v>
      </c>
      <c r="O9" s="85">
        <v>3</v>
      </c>
      <c r="P9" s="123">
        <v>1</v>
      </c>
      <c r="Q9" s="85" t="s">
        <v>137</v>
      </c>
      <c r="R9" s="85" t="s">
        <v>137</v>
      </c>
      <c r="S9" s="85" t="s">
        <v>137</v>
      </c>
    </row>
    <row r="10" spans="1:19" s="83" customFormat="1" ht="18" customHeight="1">
      <c r="A10" s="83">
        <v>15</v>
      </c>
      <c r="B10" s="98">
        <v>14</v>
      </c>
      <c r="C10" s="95" t="s">
        <v>25</v>
      </c>
      <c r="D10" s="85">
        <v>6</v>
      </c>
      <c r="E10" s="85">
        <v>2</v>
      </c>
      <c r="F10" s="85">
        <v>2</v>
      </c>
      <c r="G10" s="85">
        <v>1</v>
      </c>
      <c r="H10" s="85" t="s">
        <v>137</v>
      </c>
      <c r="I10" s="85" t="s">
        <v>137</v>
      </c>
      <c r="J10" s="85" t="s">
        <v>137</v>
      </c>
      <c r="K10" s="85" t="s">
        <v>137</v>
      </c>
      <c r="L10" s="123">
        <v>1</v>
      </c>
      <c r="M10" s="85" t="s">
        <v>137</v>
      </c>
      <c r="N10" s="85" t="s">
        <v>137</v>
      </c>
      <c r="O10" s="85" t="s">
        <v>137</v>
      </c>
      <c r="P10" s="123" t="s">
        <v>137</v>
      </c>
      <c r="Q10" s="85" t="s">
        <v>137</v>
      </c>
      <c r="R10" s="85" t="s">
        <v>137</v>
      </c>
      <c r="S10" s="85" t="s">
        <v>137</v>
      </c>
    </row>
    <row r="11" spans="1:19" s="83" customFormat="1" ht="18" customHeight="1">
      <c r="A11" s="83">
        <v>16</v>
      </c>
      <c r="B11" s="98">
        <v>15</v>
      </c>
      <c r="C11" s="95" t="s">
        <v>26</v>
      </c>
      <c r="D11" s="85">
        <v>7</v>
      </c>
      <c r="E11" s="85">
        <v>1</v>
      </c>
      <c r="F11" s="85" t="s">
        <v>137</v>
      </c>
      <c r="G11" s="85" t="s">
        <v>137</v>
      </c>
      <c r="H11" s="85" t="s">
        <v>137</v>
      </c>
      <c r="I11" s="85" t="s">
        <v>137</v>
      </c>
      <c r="J11" s="85" t="s">
        <v>137</v>
      </c>
      <c r="K11" s="85" t="s">
        <v>137</v>
      </c>
      <c r="L11" s="123">
        <v>5</v>
      </c>
      <c r="M11" s="85">
        <v>1</v>
      </c>
      <c r="N11" s="85" t="s">
        <v>137</v>
      </c>
      <c r="O11" s="85" t="s">
        <v>137</v>
      </c>
      <c r="P11" s="123" t="s">
        <v>137</v>
      </c>
      <c r="Q11" s="85" t="s">
        <v>137</v>
      </c>
      <c r="R11" s="85" t="s">
        <v>137</v>
      </c>
      <c r="S11" s="85" t="s">
        <v>137</v>
      </c>
    </row>
    <row r="12" spans="1:19" s="83" customFormat="1" ht="18" customHeight="1">
      <c r="A12" s="83">
        <v>17</v>
      </c>
      <c r="B12" s="98">
        <v>16</v>
      </c>
      <c r="C12" s="95" t="s">
        <v>107</v>
      </c>
      <c r="D12" s="85">
        <v>7</v>
      </c>
      <c r="E12" s="85" t="s">
        <v>137</v>
      </c>
      <c r="F12" s="85" t="s">
        <v>137</v>
      </c>
      <c r="G12" s="85" t="s">
        <v>137</v>
      </c>
      <c r="H12" s="85" t="s">
        <v>137</v>
      </c>
      <c r="I12" s="85">
        <v>1</v>
      </c>
      <c r="J12" s="85" t="s">
        <v>137</v>
      </c>
      <c r="K12" s="85" t="s">
        <v>137</v>
      </c>
      <c r="L12" s="123">
        <v>5</v>
      </c>
      <c r="M12" s="85" t="s">
        <v>137</v>
      </c>
      <c r="N12" s="85">
        <v>1</v>
      </c>
      <c r="O12" s="85" t="s">
        <v>137</v>
      </c>
      <c r="P12" s="123" t="s">
        <v>137</v>
      </c>
      <c r="Q12" s="85" t="s">
        <v>137</v>
      </c>
      <c r="R12" s="85" t="s">
        <v>137</v>
      </c>
      <c r="S12" s="85" t="s">
        <v>137</v>
      </c>
    </row>
    <row r="13" spans="1:19" s="83" customFormat="1" ht="18" customHeight="1">
      <c r="A13" s="83">
        <v>18</v>
      </c>
      <c r="B13" s="98">
        <v>17</v>
      </c>
      <c r="C13" s="95" t="s">
        <v>27</v>
      </c>
      <c r="D13" s="85">
        <v>1</v>
      </c>
      <c r="E13" s="85" t="s">
        <v>137</v>
      </c>
      <c r="F13" s="85" t="s">
        <v>137</v>
      </c>
      <c r="G13" s="85" t="s">
        <v>137</v>
      </c>
      <c r="H13" s="85" t="s">
        <v>137</v>
      </c>
      <c r="I13" s="85" t="s">
        <v>137</v>
      </c>
      <c r="J13" s="85" t="s">
        <v>137</v>
      </c>
      <c r="K13" s="85" t="s">
        <v>137</v>
      </c>
      <c r="L13" s="123">
        <v>1</v>
      </c>
      <c r="M13" s="85" t="s">
        <v>137</v>
      </c>
      <c r="N13" s="85" t="s">
        <v>137</v>
      </c>
      <c r="O13" s="85" t="s">
        <v>137</v>
      </c>
      <c r="P13" s="123" t="s">
        <v>137</v>
      </c>
      <c r="Q13" s="85" t="s">
        <v>137</v>
      </c>
      <c r="R13" s="85" t="s">
        <v>137</v>
      </c>
      <c r="S13" s="85" t="s">
        <v>137</v>
      </c>
    </row>
    <row r="14" spans="1:19" s="83" customFormat="1" ht="18" customHeight="1">
      <c r="A14" s="83">
        <v>19</v>
      </c>
      <c r="B14" s="98">
        <v>18</v>
      </c>
      <c r="C14" s="95" t="s">
        <v>28</v>
      </c>
      <c r="D14" s="85">
        <v>45</v>
      </c>
      <c r="E14" s="85" t="s">
        <v>137</v>
      </c>
      <c r="F14" s="85" t="s">
        <v>137</v>
      </c>
      <c r="G14" s="85">
        <v>3</v>
      </c>
      <c r="H14" s="85">
        <v>2</v>
      </c>
      <c r="I14" s="85" t="s">
        <v>137</v>
      </c>
      <c r="J14" s="85">
        <v>1</v>
      </c>
      <c r="K14" s="85" t="s">
        <v>137</v>
      </c>
      <c r="L14" s="123">
        <v>25</v>
      </c>
      <c r="M14" s="85" t="s">
        <v>137</v>
      </c>
      <c r="N14" s="85">
        <v>2</v>
      </c>
      <c r="O14" s="85">
        <v>2</v>
      </c>
      <c r="P14" s="123">
        <v>1</v>
      </c>
      <c r="Q14" s="85" t="s">
        <v>137</v>
      </c>
      <c r="R14" s="85">
        <v>1</v>
      </c>
      <c r="S14" s="85">
        <v>8</v>
      </c>
    </row>
    <row r="15" spans="1:19" s="83" customFormat="1" ht="18" customHeight="1">
      <c r="A15" s="83">
        <v>21</v>
      </c>
      <c r="B15" s="98">
        <v>19</v>
      </c>
      <c r="C15" s="95" t="s">
        <v>127</v>
      </c>
      <c r="D15" s="85">
        <v>3</v>
      </c>
      <c r="E15" s="85" t="s">
        <v>137</v>
      </c>
      <c r="F15" s="85">
        <v>1</v>
      </c>
      <c r="G15" s="85" t="s">
        <v>137</v>
      </c>
      <c r="H15" s="85" t="s">
        <v>137</v>
      </c>
      <c r="I15" s="85" t="s">
        <v>137</v>
      </c>
      <c r="J15" s="85" t="s">
        <v>137</v>
      </c>
      <c r="K15" s="85" t="s">
        <v>137</v>
      </c>
      <c r="L15" s="123">
        <v>1</v>
      </c>
      <c r="M15" s="85" t="s">
        <v>137</v>
      </c>
      <c r="N15" s="85" t="s">
        <v>137</v>
      </c>
      <c r="O15" s="85" t="s">
        <v>137</v>
      </c>
      <c r="P15" s="123" t="s">
        <v>137</v>
      </c>
      <c r="Q15" s="85" t="s">
        <v>137</v>
      </c>
      <c r="R15" s="85" t="s">
        <v>137</v>
      </c>
      <c r="S15" s="85">
        <v>1</v>
      </c>
    </row>
    <row r="16" spans="2:19" s="83" customFormat="1" ht="18" customHeight="1">
      <c r="B16" s="98">
        <v>20</v>
      </c>
      <c r="C16" s="95" t="s">
        <v>158</v>
      </c>
      <c r="D16" s="85" t="s">
        <v>2</v>
      </c>
      <c r="E16" s="85" t="s">
        <v>2</v>
      </c>
      <c r="F16" s="85" t="s">
        <v>2</v>
      </c>
      <c r="G16" s="85" t="s">
        <v>2</v>
      </c>
      <c r="H16" s="85" t="s">
        <v>2</v>
      </c>
      <c r="I16" s="85" t="s">
        <v>2</v>
      </c>
      <c r="J16" s="85" t="s">
        <v>2</v>
      </c>
      <c r="K16" s="85" t="s">
        <v>2</v>
      </c>
      <c r="L16" s="123" t="s">
        <v>2</v>
      </c>
      <c r="M16" s="85" t="s">
        <v>2</v>
      </c>
      <c r="N16" s="85" t="s">
        <v>2</v>
      </c>
      <c r="O16" s="85" t="s">
        <v>2</v>
      </c>
      <c r="P16" s="123" t="s">
        <v>2</v>
      </c>
      <c r="Q16" s="85" t="s">
        <v>2</v>
      </c>
      <c r="R16" s="85" t="s">
        <v>2</v>
      </c>
      <c r="S16" s="85" t="s">
        <v>2</v>
      </c>
    </row>
    <row r="17" spans="1:19" s="83" customFormat="1" ht="18" customHeight="1">
      <c r="A17" s="83">
        <v>22</v>
      </c>
      <c r="B17" s="98">
        <v>21</v>
      </c>
      <c r="C17" s="95" t="s">
        <v>30</v>
      </c>
      <c r="D17" s="85">
        <v>22</v>
      </c>
      <c r="E17" s="85" t="s">
        <v>137</v>
      </c>
      <c r="F17" s="85">
        <v>1</v>
      </c>
      <c r="G17" s="85" t="s">
        <v>137</v>
      </c>
      <c r="H17" s="85" t="s">
        <v>137</v>
      </c>
      <c r="I17" s="85" t="s">
        <v>137</v>
      </c>
      <c r="J17" s="85" t="s">
        <v>137</v>
      </c>
      <c r="K17" s="85">
        <v>2</v>
      </c>
      <c r="L17" s="123">
        <v>6</v>
      </c>
      <c r="M17" s="85">
        <v>1</v>
      </c>
      <c r="N17" s="85">
        <v>3</v>
      </c>
      <c r="O17" s="85">
        <v>4</v>
      </c>
      <c r="P17" s="123">
        <v>1</v>
      </c>
      <c r="Q17" s="85">
        <v>1</v>
      </c>
      <c r="R17" s="85">
        <v>1</v>
      </c>
      <c r="S17" s="85">
        <v>2</v>
      </c>
    </row>
    <row r="18" spans="1:19" s="83" customFormat="1" ht="18" customHeight="1">
      <c r="A18" s="83">
        <v>23</v>
      </c>
      <c r="B18" s="98">
        <v>22</v>
      </c>
      <c r="C18" s="95" t="s">
        <v>81</v>
      </c>
      <c r="D18" s="85">
        <v>6</v>
      </c>
      <c r="E18" s="85">
        <v>1</v>
      </c>
      <c r="F18" s="85">
        <v>1</v>
      </c>
      <c r="G18" s="85">
        <v>1</v>
      </c>
      <c r="H18" s="85">
        <v>1</v>
      </c>
      <c r="I18" s="85" t="s">
        <v>137</v>
      </c>
      <c r="J18" s="85" t="s">
        <v>137</v>
      </c>
      <c r="K18" s="85" t="s">
        <v>137</v>
      </c>
      <c r="L18" s="123">
        <v>2</v>
      </c>
      <c r="M18" s="85" t="s">
        <v>137</v>
      </c>
      <c r="N18" s="85" t="s">
        <v>137</v>
      </c>
      <c r="O18" s="85" t="s">
        <v>137</v>
      </c>
      <c r="P18" s="123" t="s">
        <v>137</v>
      </c>
      <c r="Q18" s="85" t="s">
        <v>137</v>
      </c>
      <c r="R18" s="85" t="s">
        <v>137</v>
      </c>
      <c r="S18" s="85" t="s">
        <v>137</v>
      </c>
    </row>
    <row r="19" spans="1:19" s="83" customFormat="1" ht="18" customHeight="1">
      <c r="A19" s="83">
        <v>24</v>
      </c>
      <c r="B19" s="98">
        <v>23</v>
      </c>
      <c r="C19" s="95" t="s">
        <v>86</v>
      </c>
      <c r="D19" s="85">
        <v>12</v>
      </c>
      <c r="E19" s="85" t="s">
        <v>137</v>
      </c>
      <c r="F19" s="85">
        <v>2</v>
      </c>
      <c r="G19" s="85" t="s">
        <v>137</v>
      </c>
      <c r="H19" s="85" t="s">
        <v>137</v>
      </c>
      <c r="I19" s="85" t="s">
        <v>137</v>
      </c>
      <c r="J19" s="85" t="s">
        <v>137</v>
      </c>
      <c r="K19" s="85">
        <v>1</v>
      </c>
      <c r="L19" s="123">
        <v>6</v>
      </c>
      <c r="M19" s="85">
        <v>1</v>
      </c>
      <c r="N19" s="85">
        <v>1</v>
      </c>
      <c r="O19" s="85" t="s">
        <v>137</v>
      </c>
      <c r="P19" s="123">
        <v>1</v>
      </c>
      <c r="Q19" s="85" t="s">
        <v>137</v>
      </c>
      <c r="R19" s="85" t="s">
        <v>137</v>
      </c>
      <c r="S19" s="85" t="s">
        <v>137</v>
      </c>
    </row>
    <row r="20" spans="1:19" s="83" customFormat="1" ht="18" customHeight="1">
      <c r="A20" s="83">
        <v>25</v>
      </c>
      <c r="B20" s="98">
        <v>24</v>
      </c>
      <c r="C20" s="95" t="s">
        <v>87</v>
      </c>
      <c r="D20" s="85">
        <v>58</v>
      </c>
      <c r="E20" s="85">
        <v>4</v>
      </c>
      <c r="F20" s="85">
        <v>14</v>
      </c>
      <c r="G20" s="85">
        <v>5</v>
      </c>
      <c r="H20" s="85">
        <v>1</v>
      </c>
      <c r="I20" s="85">
        <v>1</v>
      </c>
      <c r="J20" s="85">
        <v>1</v>
      </c>
      <c r="K20" s="85">
        <v>2</v>
      </c>
      <c r="L20" s="123">
        <v>18</v>
      </c>
      <c r="M20" s="85">
        <v>1</v>
      </c>
      <c r="N20" s="85">
        <v>3</v>
      </c>
      <c r="O20" s="85">
        <v>1</v>
      </c>
      <c r="P20" s="123">
        <v>1</v>
      </c>
      <c r="Q20" s="85">
        <v>1</v>
      </c>
      <c r="R20" s="85">
        <v>1</v>
      </c>
      <c r="S20" s="85">
        <v>4</v>
      </c>
    </row>
    <row r="21" spans="1:19" s="83" customFormat="1" ht="18" customHeight="1">
      <c r="A21" s="83">
        <v>26</v>
      </c>
      <c r="B21" s="98">
        <v>25</v>
      </c>
      <c r="C21" s="99" t="s">
        <v>122</v>
      </c>
      <c r="D21" s="85">
        <v>14</v>
      </c>
      <c r="E21" s="85">
        <v>1</v>
      </c>
      <c r="F21" s="85">
        <v>1</v>
      </c>
      <c r="G21" s="85">
        <v>1</v>
      </c>
      <c r="H21" s="85">
        <v>2</v>
      </c>
      <c r="I21" s="85" t="s">
        <v>137</v>
      </c>
      <c r="J21" s="85" t="s">
        <v>137</v>
      </c>
      <c r="K21" s="85">
        <v>1</v>
      </c>
      <c r="L21" s="123">
        <v>2</v>
      </c>
      <c r="M21" s="85">
        <v>1</v>
      </c>
      <c r="N21" s="85">
        <v>2</v>
      </c>
      <c r="O21" s="85">
        <v>1</v>
      </c>
      <c r="P21" s="123">
        <v>1</v>
      </c>
      <c r="Q21" s="85" t="s">
        <v>137</v>
      </c>
      <c r="R21" s="85">
        <v>1</v>
      </c>
      <c r="S21" s="85" t="s">
        <v>137</v>
      </c>
    </row>
    <row r="22" spans="1:19" s="83" customFormat="1" ht="18" customHeight="1">
      <c r="A22" s="83">
        <v>27</v>
      </c>
      <c r="B22" s="98">
        <v>26</v>
      </c>
      <c r="C22" s="95" t="s">
        <v>123</v>
      </c>
      <c r="D22" s="85">
        <v>33</v>
      </c>
      <c r="E22" s="85">
        <v>5</v>
      </c>
      <c r="F22" s="85">
        <v>4</v>
      </c>
      <c r="G22" s="85">
        <v>1</v>
      </c>
      <c r="H22" s="85" t="s">
        <v>137</v>
      </c>
      <c r="I22" s="85" t="s">
        <v>137</v>
      </c>
      <c r="J22" s="85" t="s">
        <v>137</v>
      </c>
      <c r="K22" s="85">
        <v>3</v>
      </c>
      <c r="L22" s="123">
        <v>12</v>
      </c>
      <c r="M22" s="85">
        <v>2</v>
      </c>
      <c r="N22" s="85">
        <v>2</v>
      </c>
      <c r="O22" s="85">
        <v>1</v>
      </c>
      <c r="P22" s="123" t="s">
        <v>137</v>
      </c>
      <c r="Q22" s="85">
        <v>1</v>
      </c>
      <c r="R22" s="85">
        <v>1</v>
      </c>
      <c r="S22" s="85">
        <v>1</v>
      </c>
    </row>
    <row r="23" spans="1:19" s="83" customFormat="1" ht="18" customHeight="1">
      <c r="A23" s="83">
        <v>28</v>
      </c>
      <c r="B23" s="98">
        <v>27</v>
      </c>
      <c r="C23" s="95" t="s">
        <v>124</v>
      </c>
      <c r="D23" s="85">
        <v>11</v>
      </c>
      <c r="E23" s="85">
        <v>2</v>
      </c>
      <c r="F23" s="85" t="s">
        <v>137</v>
      </c>
      <c r="G23" s="85">
        <v>1</v>
      </c>
      <c r="H23" s="85" t="s">
        <v>137</v>
      </c>
      <c r="I23" s="85" t="s">
        <v>137</v>
      </c>
      <c r="J23" s="85" t="s">
        <v>137</v>
      </c>
      <c r="K23" s="85" t="s">
        <v>137</v>
      </c>
      <c r="L23" s="123">
        <v>4</v>
      </c>
      <c r="M23" s="85">
        <v>1</v>
      </c>
      <c r="N23" s="85" t="s">
        <v>137</v>
      </c>
      <c r="O23" s="85" t="s">
        <v>137</v>
      </c>
      <c r="P23" s="123">
        <v>2</v>
      </c>
      <c r="Q23" s="85" t="s">
        <v>137</v>
      </c>
      <c r="R23" s="85" t="s">
        <v>137</v>
      </c>
      <c r="S23" s="85">
        <v>1</v>
      </c>
    </row>
    <row r="24" spans="1:19" s="83" customFormat="1" ht="18" customHeight="1">
      <c r="A24" s="83">
        <v>29</v>
      </c>
      <c r="B24" s="98">
        <v>28</v>
      </c>
      <c r="C24" s="95" t="s">
        <v>31</v>
      </c>
      <c r="D24" s="85">
        <v>18</v>
      </c>
      <c r="E24" s="85">
        <v>2</v>
      </c>
      <c r="F24" s="85">
        <v>3</v>
      </c>
      <c r="G24" s="85">
        <v>3</v>
      </c>
      <c r="H24" s="85">
        <v>1</v>
      </c>
      <c r="I24" s="85" t="s">
        <v>137</v>
      </c>
      <c r="J24" s="85" t="s">
        <v>137</v>
      </c>
      <c r="K24" s="85">
        <v>1</v>
      </c>
      <c r="L24" s="123">
        <v>8</v>
      </c>
      <c r="M24" s="85" t="s">
        <v>137</v>
      </c>
      <c r="N24" s="85" t="s">
        <v>137</v>
      </c>
      <c r="O24" s="85" t="s">
        <v>137</v>
      </c>
      <c r="P24" s="123" t="s">
        <v>137</v>
      </c>
      <c r="Q24" s="85" t="s">
        <v>137</v>
      </c>
      <c r="R24" s="85" t="s">
        <v>137</v>
      </c>
      <c r="S24" s="85" t="s">
        <v>137</v>
      </c>
    </row>
    <row r="25" spans="1:19" s="83" customFormat="1" ht="18" customHeight="1">
      <c r="A25" s="83">
        <v>30</v>
      </c>
      <c r="B25" s="98">
        <v>29</v>
      </c>
      <c r="C25" s="99" t="s">
        <v>52</v>
      </c>
      <c r="D25" s="85">
        <v>12</v>
      </c>
      <c r="E25" s="85">
        <v>1</v>
      </c>
      <c r="F25" s="85">
        <v>3</v>
      </c>
      <c r="G25" s="85" t="s">
        <v>137</v>
      </c>
      <c r="H25" s="85">
        <v>1</v>
      </c>
      <c r="I25" s="85" t="s">
        <v>137</v>
      </c>
      <c r="J25" s="85" t="s">
        <v>137</v>
      </c>
      <c r="K25" s="85" t="s">
        <v>137</v>
      </c>
      <c r="L25" s="123">
        <v>3</v>
      </c>
      <c r="M25" s="85">
        <v>1</v>
      </c>
      <c r="N25" s="85" t="s">
        <v>137</v>
      </c>
      <c r="O25" s="85" t="s">
        <v>137</v>
      </c>
      <c r="P25" s="123">
        <v>1</v>
      </c>
      <c r="Q25" s="85">
        <v>1</v>
      </c>
      <c r="R25" s="85" t="s">
        <v>137</v>
      </c>
      <c r="S25" s="85">
        <v>1</v>
      </c>
    </row>
    <row r="26" spans="1:19" s="83" customFormat="1" ht="18" customHeight="1">
      <c r="A26" s="83">
        <v>31</v>
      </c>
      <c r="B26" s="98">
        <v>30</v>
      </c>
      <c r="C26" s="95" t="s">
        <v>53</v>
      </c>
      <c r="D26" s="85">
        <v>6</v>
      </c>
      <c r="E26" s="85" t="s">
        <v>137</v>
      </c>
      <c r="F26" s="85" t="s">
        <v>137</v>
      </c>
      <c r="G26" s="85" t="s">
        <v>137</v>
      </c>
      <c r="H26" s="85" t="s">
        <v>137</v>
      </c>
      <c r="I26" s="85" t="s">
        <v>137</v>
      </c>
      <c r="J26" s="85" t="s">
        <v>137</v>
      </c>
      <c r="K26" s="85" t="s">
        <v>137</v>
      </c>
      <c r="L26" s="123">
        <v>3</v>
      </c>
      <c r="M26" s="85" t="s">
        <v>137</v>
      </c>
      <c r="N26" s="85">
        <v>1</v>
      </c>
      <c r="O26" s="85">
        <v>1</v>
      </c>
      <c r="P26" s="123" t="s">
        <v>137</v>
      </c>
      <c r="Q26" s="85" t="s">
        <v>137</v>
      </c>
      <c r="R26" s="85" t="s">
        <v>137</v>
      </c>
      <c r="S26" s="85">
        <v>1</v>
      </c>
    </row>
    <row r="27" spans="1:19" s="83" customFormat="1" ht="18" customHeight="1">
      <c r="A27" s="83">
        <v>32</v>
      </c>
      <c r="B27" s="98">
        <v>31</v>
      </c>
      <c r="C27" s="95" t="s">
        <v>55</v>
      </c>
      <c r="D27" s="85">
        <v>37</v>
      </c>
      <c r="E27" s="85">
        <v>3</v>
      </c>
      <c r="F27" s="85">
        <v>5</v>
      </c>
      <c r="G27" s="85">
        <v>2</v>
      </c>
      <c r="H27" s="85">
        <v>4</v>
      </c>
      <c r="I27" s="85">
        <v>1</v>
      </c>
      <c r="J27" s="85" t="s">
        <v>137</v>
      </c>
      <c r="K27" s="85" t="s">
        <v>137</v>
      </c>
      <c r="L27" s="123">
        <v>14</v>
      </c>
      <c r="M27" s="85">
        <v>2</v>
      </c>
      <c r="N27" s="85">
        <v>1</v>
      </c>
      <c r="O27" s="85">
        <v>2</v>
      </c>
      <c r="P27" s="123">
        <v>1</v>
      </c>
      <c r="Q27" s="85" t="s">
        <v>137</v>
      </c>
      <c r="R27" s="85" t="s">
        <v>137</v>
      </c>
      <c r="S27" s="85">
        <v>2</v>
      </c>
    </row>
    <row r="28" spans="2:19" s="83" customFormat="1" ht="18" customHeight="1">
      <c r="B28" s="100">
        <v>32</v>
      </c>
      <c r="C28" s="101" t="s">
        <v>32</v>
      </c>
      <c r="D28" s="86">
        <v>11</v>
      </c>
      <c r="E28" s="86">
        <v>2</v>
      </c>
      <c r="F28" s="86" t="s">
        <v>137</v>
      </c>
      <c r="G28" s="86">
        <v>1</v>
      </c>
      <c r="H28" s="86" t="s">
        <v>137</v>
      </c>
      <c r="I28" s="86">
        <v>1</v>
      </c>
      <c r="J28" s="86" t="s">
        <v>137</v>
      </c>
      <c r="K28" s="86" t="s">
        <v>137</v>
      </c>
      <c r="L28" s="124">
        <v>2</v>
      </c>
      <c r="M28" s="86" t="s">
        <v>137</v>
      </c>
      <c r="N28" s="86">
        <v>2</v>
      </c>
      <c r="O28" s="86">
        <v>1</v>
      </c>
      <c r="P28" s="124">
        <v>1</v>
      </c>
      <c r="Q28" s="86" t="s">
        <v>137</v>
      </c>
      <c r="R28" s="86" t="s">
        <v>137</v>
      </c>
      <c r="S28" s="86">
        <v>1</v>
      </c>
    </row>
    <row r="29" spans="3:19" s="83" customFormat="1" ht="15" customHeight="1">
      <c r="C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3:19" s="83" customFormat="1" ht="15" customHeight="1">
      <c r="C30" s="89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3:19" s="83" customFormat="1" ht="12.75">
      <c r="C31" s="90"/>
      <c r="D31" s="91"/>
      <c r="E31" s="91"/>
      <c r="F31" s="91"/>
      <c r="G31" s="91"/>
      <c r="H31" s="91"/>
      <c r="I31" s="91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3:19" s="83" customFormat="1" ht="12.75">
      <c r="C32" s="92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6:19" s="83" customFormat="1" ht="12.75"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6:19" s="83" customFormat="1" ht="12.75"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6:19" s="83" customFormat="1" ht="12.75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6:19" s="83" customFormat="1" ht="12.75"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6:19" s="83" customFormat="1" ht="12.75"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6:19" s="83" customFormat="1" ht="12.75"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6:19" s="83" customFormat="1" ht="12.75"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6:19" s="83" customFormat="1" ht="12.75"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6:19" s="83" customFormat="1" ht="12.75"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6:19" s="83" customFormat="1" ht="12.75"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6:19" s="83" customFormat="1" ht="12.75"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6:19" s="83" customFormat="1" ht="12.75"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6:19" ht="12.75">
      <c r="F45" s="93"/>
      <c r="G45" s="93"/>
      <c r="H45" s="93"/>
      <c r="I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6:19" ht="12.75">
      <c r="F46" s="93"/>
      <c r="G46" s="93"/>
      <c r="H46" s="93"/>
      <c r="I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6:19" ht="12.75">
      <c r="F47" s="93"/>
      <c r="G47" s="93"/>
      <c r="H47" s="93"/>
      <c r="I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6:19" ht="12.75">
      <c r="F48" s="93"/>
      <c r="G48" s="93"/>
      <c r="H48" s="93"/>
      <c r="I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6:19" ht="12.75">
      <c r="F49" s="93"/>
      <c r="G49" s="93"/>
      <c r="H49" s="93"/>
      <c r="I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6:19" ht="12.75">
      <c r="F50" s="93"/>
      <c r="G50" s="93"/>
      <c r="H50" s="93"/>
      <c r="I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6:19" ht="12.75">
      <c r="F51" s="93"/>
      <c r="G51" s="93"/>
      <c r="H51" s="93"/>
      <c r="I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6:19" ht="12.75">
      <c r="F52" s="93"/>
      <c r="G52" s="93"/>
      <c r="H52" s="93"/>
      <c r="I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6:19" ht="12.75">
      <c r="F53" s="93"/>
      <c r="G53" s="93"/>
      <c r="H53" s="93"/>
      <c r="I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6:19" ht="12.75">
      <c r="F54" s="93"/>
      <c r="G54" s="93"/>
      <c r="H54" s="93"/>
      <c r="I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6:19" ht="12.75">
      <c r="F55" s="93"/>
      <c r="G55" s="93"/>
      <c r="H55" s="93"/>
      <c r="I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6:19" ht="12.75">
      <c r="F56" s="93"/>
      <c r="G56" s="93"/>
      <c r="H56" s="93"/>
      <c r="I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6:19" ht="12.75">
      <c r="F57" s="93"/>
      <c r="G57" s="93"/>
      <c r="H57" s="93"/>
      <c r="I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6:19" ht="12.75">
      <c r="F58" s="93"/>
      <c r="G58" s="93"/>
      <c r="H58" s="93"/>
      <c r="I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6:19" ht="12.75">
      <c r="F59" s="93"/>
      <c r="G59" s="93"/>
      <c r="H59" s="93"/>
      <c r="I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6:19" ht="12.75">
      <c r="F60" s="93"/>
      <c r="G60" s="93"/>
      <c r="H60" s="93"/>
      <c r="I60" s="93"/>
      <c r="K60" s="93"/>
      <c r="L60" s="93"/>
      <c r="M60" s="93"/>
      <c r="N60" s="93"/>
      <c r="O60" s="93"/>
      <c r="P60" s="93"/>
      <c r="Q60" s="93"/>
      <c r="R60" s="93"/>
      <c r="S60" s="93"/>
    </row>
  </sheetData>
  <sheetProtection/>
  <mergeCells count="2">
    <mergeCell ref="B3:C3"/>
    <mergeCell ref="B4:C4"/>
  </mergeCells>
  <printOptions/>
  <pageMargins left="0.7086614173228347" right="0.7086614173228347" top="0.984251968503937" bottom="0.35433070866141736" header="0.31496062992125984" footer="0.31496062992125984"/>
  <pageSetup horizontalDpi="600" verticalDpi="600" orientation="portrait" paperSize="9" r:id="rId1"/>
  <headerFooter>
    <oddFooter>&amp;C―　２２　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Normal="60" zoomScaleSheetLayoutView="100" workbookViewId="0" topLeftCell="A1">
      <selection activeCell="D24" sqref="D24"/>
    </sheetView>
  </sheetViews>
  <sheetFormatPr defaultColWidth="9.00390625" defaultRowHeight="13.5"/>
  <cols>
    <col min="1" max="1" width="19.875" style="60" customWidth="1"/>
    <col min="2" max="2" width="18.50390625" style="60" bestFit="1" customWidth="1"/>
    <col min="3" max="3" width="20.25390625" style="60" bestFit="1" customWidth="1"/>
    <col min="4" max="6" width="18.50390625" style="60" bestFit="1" customWidth="1"/>
    <col min="7" max="11" width="13.625" style="60" customWidth="1"/>
    <col min="12" max="13" width="10.625" style="60" customWidth="1"/>
    <col min="14" max="16384" width="9.00390625" style="60" customWidth="1"/>
  </cols>
  <sheetData>
    <row r="1" spans="1:6" s="28" customFormat="1" ht="57" customHeight="1">
      <c r="A1" s="175" t="s">
        <v>159</v>
      </c>
      <c r="B1" s="58"/>
      <c r="C1" s="58"/>
      <c r="D1" s="59"/>
      <c r="E1" s="59"/>
      <c r="F1" s="59"/>
    </row>
    <row r="2" spans="1:6" ht="40.5" customHeight="1">
      <c r="A2" s="242" t="s">
        <v>57</v>
      </c>
      <c r="B2" s="244" t="s">
        <v>64</v>
      </c>
      <c r="C2" s="247" t="s">
        <v>109</v>
      </c>
      <c r="D2" s="244" t="s">
        <v>65</v>
      </c>
      <c r="E2" s="244" t="s">
        <v>66</v>
      </c>
      <c r="F2" s="249" t="s">
        <v>78</v>
      </c>
    </row>
    <row r="3" spans="1:6" ht="40.5" customHeight="1">
      <c r="A3" s="243"/>
      <c r="B3" s="245"/>
      <c r="C3" s="248"/>
      <c r="D3" s="245"/>
      <c r="E3" s="246"/>
      <c r="F3" s="250"/>
    </row>
    <row r="4" spans="1:6" s="62" customFormat="1" ht="40.5" customHeight="1">
      <c r="A4" s="61" t="s">
        <v>112</v>
      </c>
      <c r="B4" s="145">
        <f>SUM(B5:B12)</f>
        <v>461</v>
      </c>
      <c r="C4" s="145">
        <v>13036</v>
      </c>
      <c r="D4" s="146">
        <v>5919183</v>
      </c>
      <c r="E4" s="146">
        <v>18329057</v>
      </c>
      <c r="F4" s="147">
        <v>2846007</v>
      </c>
    </row>
    <row r="5" spans="1:6" ht="40.5" customHeight="1">
      <c r="A5" s="63" t="s">
        <v>0</v>
      </c>
      <c r="B5" s="148">
        <v>222</v>
      </c>
      <c r="C5" s="149">
        <v>1305</v>
      </c>
      <c r="D5" s="150">
        <v>378013</v>
      </c>
      <c r="E5" s="151">
        <v>740582</v>
      </c>
      <c r="F5" s="151" t="s">
        <v>2</v>
      </c>
    </row>
    <row r="6" spans="1:6" ht="40.5" customHeight="1">
      <c r="A6" s="63" t="s">
        <v>113</v>
      </c>
      <c r="B6" s="148">
        <v>106</v>
      </c>
      <c r="C6" s="149">
        <v>1463</v>
      </c>
      <c r="D6" s="150">
        <v>452113</v>
      </c>
      <c r="E6" s="151">
        <v>963529</v>
      </c>
      <c r="F6" s="151" t="s">
        <v>2</v>
      </c>
    </row>
    <row r="7" spans="1:8" ht="40.5" customHeight="1">
      <c r="A7" s="63" t="s">
        <v>114</v>
      </c>
      <c r="B7" s="152">
        <v>42</v>
      </c>
      <c r="C7" s="149">
        <v>1046</v>
      </c>
      <c r="D7" s="153">
        <v>374981</v>
      </c>
      <c r="E7" s="151">
        <v>1121819</v>
      </c>
      <c r="F7" s="151" t="s">
        <v>2</v>
      </c>
      <c r="H7" s="64"/>
    </row>
    <row r="8" spans="1:6" ht="40.5" customHeight="1">
      <c r="A8" s="63" t="s">
        <v>115</v>
      </c>
      <c r="B8" s="152">
        <v>68</v>
      </c>
      <c r="C8" s="149">
        <v>3532</v>
      </c>
      <c r="D8" s="153">
        <v>1362216</v>
      </c>
      <c r="E8" s="153">
        <v>4406309</v>
      </c>
      <c r="F8" s="154">
        <v>730440</v>
      </c>
    </row>
    <row r="9" spans="1:6" ht="40.5" customHeight="1">
      <c r="A9" s="74" t="s">
        <v>134</v>
      </c>
      <c r="B9" s="152">
        <v>14</v>
      </c>
      <c r="C9" s="155">
        <v>2032</v>
      </c>
      <c r="D9" s="156">
        <v>1126066</v>
      </c>
      <c r="E9" s="156">
        <v>5677208</v>
      </c>
      <c r="F9" s="154">
        <v>1092103</v>
      </c>
    </row>
    <row r="10" spans="1:6" ht="40.5" customHeight="1">
      <c r="A10" s="74" t="s">
        <v>135</v>
      </c>
      <c r="B10" s="152">
        <v>3</v>
      </c>
      <c r="C10" s="155">
        <v>419</v>
      </c>
      <c r="D10" s="156" t="s">
        <v>128</v>
      </c>
      <c r="E10" s="156" t="s">
        <v>128</v>
      </c>
      <c r="F10" s="154" t="s">
        <v>128</v>
      </c>
    </row>
    <row r="11" spans="1:11" ht="40.5" customHeight="1">
      <c r="A11" s="74" t="s">
        <v>116</v>
      </c>
      <c r="B11" s="152">
        <v>5</v>
      </c>
      <c r="C11" s="157">
        <v>2144</v>
      </c>
      <c r="D11" s="158">
        <v>1460090</v>
      </c>
      <c r="E11" s="158">
        <v>4148437</v>
      </c>
      <c r="F11" s="154">
        <v>448899</v>
      </c>
      <c r="H11" s="65"/>
      <c r="I11" s="65"/>
      <c r="J11" s="65"/>
      <c r="K11" s="65"/>
    </row>
    <row r="12" spans="1:6" ht="40.5" customHeight="1">
      <c r="A12" s="66" t="s">
        <v>1</v>
      </c>
      <c r="B12" s="159">
        <v>1</v>
      </c>
      <c r="C12" s="160">
        <v>765</v>
      </c>
      <c r="D12" s="161" t="s">
        <v>128</v>
      </c>
      <c r="E12" s="162" t="s">
        <v>128</v>
      </c>
      <c r="F12" s="163" t="s">
        <v>128</v>
      </c>
    </row>
    <row r="13" spans="1:11" ht="40.5" customHeight="1">
      <c r="A13" s="67"/>
      <c r="B13" s="68"/>
      <c r="C13" s="68"/>
      <c r="D13" s="68"/>
      <c r="E13" s="68"/>
      <c r="F13" s="68"/>
      <c r="H13" s="69"/>
      <c r="I13" s="69"/>
      <c r="J13" s="69"/>
      <c r="K13" s="69"/>
    </row>
    <row r="14" spans="1:8" ht="40.5" customHeight="1">
      <c r="A14" s="242" t="s">
        <v>57</v>
      </c>
      <c r="B14" s="249" t="s">
        <v>79</v>
      </c>
      <c r="C14" s="244" t="s">
        <v>67</v>
      </c>
      <c r="D14" s="244" t="s">
        <v>68</v>
      </c>
      <c r="E14" s="244" t="s">
        <v>69</v>
      </c>
      <c r="F14" s="251" t="s">
        <v>42</v>
      </c>
      <c r="H14" s="69"/>
    </row>
    <row r="15" spans="1:11" ht="40.5" customHeight="1">
      <c r="A15" s="243"/>
      <c r="B15" s="250"/>
      <c r="C15" s="246"/>
      <c r="D15" s="246"/>
      <c r="E15" s="246"/>
      <c r="F15" s="252"/>
      <c r="H15" s="69"/>
      <c r="I15" s="69"/>
      <c r="J15" s="69"/>
      <c r="K15" s="69"/>
    </row>
    <row r="16" spans="1:12" s="28" customFormat="1" ht="40.5" customHeight="1">
      <c r="A16" s="61" t="s">
        <v>117</v>
      </c>
      <c r="B16" s="147">
        <v>2909589</v>
      </c>
      <c r="C16" s="146">
        <v>33033597</v>
      </c>
      <c r="D16" s="164">
        <v>13223600</v>
      </c>
      <c r="E16" s="165">
        <v>1189078</v>
      </c>
      <c r="F16" s="166">
        <v>1012272</v>
      </c>
      <c r="H16" s="69"/>
      <c r="I16" s="69"/>
      <c r="J16" s="69"/>
      <c r="K16" s="69"/>
      <c r="L16" s="60"/>
    </row>
    <row r="17" spans="1:6" ht="40.5" customHeight="1">
      <c r="A17" s="63" t="s">
        <v>0</v>
      </c>
      <c r="B17" s="167" t="s">
        <v>2</v>
      </c>
      <c r="C17" s="168">
        <v>1519589</v>
      </c>
      <c r="D17" s="169">
        <v>747063</v>
      </c>
      <c r="E17" s="170" t="s">
        <v>2</v>
      </c>
      <c r="F17" s="171" t="s">
        <v>2</v>
      </c>
    </row>
    <row r="18" spans="1:6" ht="40.5" customHeight="1">
      <c r="A18" s="63" t="s">
        <v>118</v>
      </c>
      <c r="B18" s="167" t="s">
        <v>2</v>
      </c>
      <c r="C18" s="168">
        <v>2194989</v>
      </c>
      <c r="D18" s="169">
        <v>1184400</v>
      </c>
      <c r="E18" s="171" t="s">
        <v>2</v>
      </c>
      <c r="F18" s="171" t="s">
        <v>2</v>
      </c>
    </row>
    <row r="19" spans="1:6" ht="40.5" customHeight="1">
      <c r="A19" s="63" t="s">
        <v>119</v>
      </c>
      <c r="B19" s="167" t="s">
        <v>2</v>
      </c>
      <c r="C19" s="172">
        <v>1980873</v>
      </c>
      <c r="D19" s="173">
        <v>833732</v>
      </c>
      <c r="E19" s="171" t="s">
        <v>2</v>
      </c>
      <c r="F19" s="171" t="s">
        <v>2</v>
      </c>
    </row>
    <row r="20" spans="1:6" ht="40.5" customHeight="1">
      <c r="A20" s="63" t="s">
        <v>120</v>
      </c>
      <c r="B20" s="153">
        <v>779899</v>
      </c>
      <c r="C20" s="172">
        <v>7869600</v>
      </c>
      <c r="D20" s="173">
        <v>3097394</v>
      </c>
      <c r="E20" s="174">
        <v>312574</v>
      </c>
      <c r="F20" s="151">
        <v>380391</v>
      </c>
    </row>
    <row r="21" spans="1:6" ht="40.5" customHeight="1">
      <c r="A21" s="74" t="s">
        <v>134</v>
      </c>
      <c r="B21" s="157">
        <v>1037189</v>
      </c>
      <c r="C21" s="172">
        <v>9680755</v>
      </c>
      <c r="D21" s="173">
        <v>3469409</v>
      </c>
      <c r="E21" s="171">
        <v>420090</v>
      </c>
      <c r="F21" s="171">
        <v>269521</v>
      </c>
    </row>
    <row r="22" spans="1:6" ht="40.5" customHeight="1">
      <c r="A22" s="74" t="s">
        <v>135</v>
      </c>
      <c r="B22" s="158" t="s">
        <v>108</v>
      </c>
      <c r="C22" s="158" t="s">
        <v>108</v>
      </c>
      <c r="D22" s="156" t="s">
        <v>108</v>
      </c>
      <c r="E22" s="158" t="s">
        <v>108</v>
      </c>
      <c r="F22" s="154" t="s">
        <v>108</v>
      </c>
    </row>
    <row r="23" spans="1:12" ht="40.5" customHeight="1">
      <c r="A23" s="63" t="s">
        <v>121</v>
      </c>
      <c r="B23" s="158">
        <v>523373</v>
      </c>
      <c r="C23" s="158">
        <v>6541137</v>
      </c>
      <c r="D23" s="156">
        <v>2089287</v>
      </c>
      <c r="E23" s="158">
        <v>316854</v>
      </c>
      <c r="F23" s="154">
        <v>214835</v>
      </c>
      <c r="G23" s="70"/>
      <c r="H23" s="71"/>
      <c r="I23" s="71"/>
      <c r="J23" s="71"/>
      <c r="K23" s="71"/>
      <c r="L23" s="70"/>
    </row>
    <row r="24" spans="1:6" ht="40.5" customHeight="1">
      <c r="A24" s="66" t="s">
        <v>1</v>
      </c>
      <c r="B24" s="161" t="s">
        <v>108</v>
      </c>
      <c r="C24" s="162" t="s">
        <v>108</v>
      </c>
      <c r="D24" s="162" t="s">
        <v>108</v>
      </c>
      <c r="E24" s="162" t="s">
        <v>108</v>
      </c>
      <c r="F24" s="163" t="s">
        <v>108</v>
      </c>
    </row>
    <row r="25" spans="1:6" ht="18.75">
      <c r="A25" s="70"/>
      <c r="B25" s="65"/>
      <c r="C25" s="65"/>
      <c r="D25" s="65"/>
      <c r="E25" s="65"/>
      <c r="F25" s="65"/>
    </row>
    <row r="26" spans="1:6" ht="18.75">
      <c r="A26" s="70"/>
      <c r="F26" s="72"/>
    </row>
    <row r="27" ht="18.75">
      <c r="A27" s="70"/>
    </row>
    <row r="28" spans="1:6" ht="18.75">
      <c r="A28" s="70"/>
      <c r="B28" s="65"/>
      <c r="C28" s="65"/>
      <c r="D28" s="65"/>
      <c r="E28" s="65"/>
      <c r="F28" s="65"/>
    </row>
    <row r="29" spans="1:6" ht="18.75">
      <c r="A29" s="70"/>
      <c r="B29" s="73"/>
      <c r="C29" s="73"/>
      <c r="D29" s="73"/>
      <c r="E29" s="73"/>
      <c r="F29" s="73"/>
    </row>
    <row r="30" spans="1:11" ht="18.75">
      <c r="A30" s="70"/>
      <c r="G30" s="65"/>
      <c r="H30" s="65"/>
      <c r="I30" s="65"/>
      <c r="J30" s="65"/>
      <c r="K30" s="65"/>
    </row>
    <row r="31" ht="18.75">
      <c r="A31" s="70"/>
    </row>
    <row r="32" ht="18.75">
      <c r="A32" s="70"/>
    </row>
    <row r="33" ht="18.75">
      <c r="A33" s="70"/>
    </row>
    <row r="34" ht="18.75">
      <c r="A34" s="70"/>
    </row>
    <row r="35" ht="18.75">
      <c r="A35" s="70"/>
    </row>
    <row r="36" ht="18.75">
      <c r="A36" s="70"/>
    </row>
    <row r="37" ht="18.75">
      <c r="A37" s="70"/>
    </row>
    <row r="38" ht="18.75">
      <c r="A38" s="70"/>
    </row>
  </sheetData>
  <sheetProtection/>
  <mergeCells count="12">
    <mergeCell ref="F2:F3"/>
    <mergeCell ref="F14:F15"/>
    <mergeCell ref="E14:E15"/>
    <mergeCell ref="D14:D15"/>
    <mergeCell ref="B14:B15"/>
    <mergeCell ref="D2:D3"/>
    <mergeCell ref="A2:A3"/>
    <mergeCell ref="B2:B3"/>
    <mergeCell ref="C14:C15"/>
    <mergeCell ref="C2:C3"/>
    <mergeCell ref="A14:A15"/>
    <mergeCell ref="E2:E3"/>
  </mergeCells>
  <printOptions/>
  <pageMargins left="0.79" right="0.8" top="0.99" bottom="0.99" header="0.512" footer="0.6"/>
  <pageSetup horizontalDpi="600" verticalDpi="600" orientation="portrait" paperSize="9" scale="76" r:id="rId1"/>
  <headerFooter alignWithMargins="0">
    <oddFooter>&amp;C－２３－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workbookViewId="0" topLeftCell="A1">
      <selection activeCell="H35" sqref="H35"/>
    </sheetView>
  </sheetViews>
  <sheetFormatPr defaultColWidth="9.00390625" defaultRowHeight="13.5"/>
  <cols>
    <col min="1" max="1" width="10.00390625" style="8" customWidth="1"/>
    <col min="2" max="9" width="9.625" style="8" customWidth="1"/>
    <col min="10" max="10" width="9.50390625" style="1" hidden="1" customWidth="1"/>
    <col min="11" max="16" width="9.50390625" style="8" customWidth="1"/>
    <col min="17" max="16384" width="9.00390625" style="8" customWidth="1"/>
  </cols>
  <sheetData>
    <row r="1" spans="1:10" s="5" customFormat="1" ht="38.25" customHeight="1">
      <c r="A1" s="176" t="s">
        <v>160</v>
      </c>
      <c r="I1" s="40" t="s">
        <v>56</v>
      </c>
      <c r="J1" s="2"/>
    </row>
    <row r="2" spans="1:9" ht="17.25" customHeight="1">
      <c r="A2" s="253" t="s">
        <v>57</v>
      </c>
      <c r="B2" s="255" t="s">
        <v>34</v>
      </c>
      <c r="C2" s="16">
        <v>9</v>
      </c>
      <c r="D2" s="16">
        <v>10</v>
      </c>
      <c r="E2" s="16">
        <v>11</v>
      </c>
      <c r="F2" s="16">
        <v>12</v>
      </c>
      <c r="G2" s="16">
        <v>13</v>
      </c>
      <c r="H2" s="16">
        <v>14</v>
      </c>
      <c r="I2" s="20">
        <v>15</v>
      </c>
    </row>
    <row r="3" spans="1:9" ht="32.25" customHeight="1">
      <c r="A3" s="254"/>
      <c r="B3" s="256"/>
      <c r="C3" s="17" t="s">
        <v>58</v>
      </c>
      <c r="D3" s="18" t="s">
        <v>35</v>
      </c>
      <c r="E3" s="17" t="s">
        <v>45</v>
      </c>
      <c r="F3" s="17" t="s">
        <v>46</v>
      </c>
      <c r="G3" s="17" t="s">
        <v>47</v>
      </c>
      <c r="H3" s="19" t="s">
        <v>59</v>
      </c>
      <c r="I3" s="21" t="s">
        <v>48</v>
      </c>
    </row>
    <row r="4" spans="1:10" s="5" customFormat="1" ht="20.25" customHeight="1">
      <c r="A4" s="94" t="s">
        <v>88</v>
      </c>
      <c r="B4" s="133">
        <f aca="true" t="shared" si="0" ref="B4:B10">J4+J16+J28</f>
        <v>461</v>
      </c>
      <c r="C4" s="133">
        <f aca="true" t="shared" si="1" ref="C4:I4">SUM(C5:C12)</f>
        <v>19</v>
      </c>
      <c r="D4" s="133">
        <f t="shared" si="1"/>
        <v>4</v>
      </c>
      <c r="E4" s="133">
        <f t="shared" si="1"/>
        <v>11</v>
      </c>
      <c r="F4" s="133">
        <f t="shared" si="1"/>
        <v>47</v>
      </c>
      <c r="G4" s="133">
        <f t="shared" si="1"/>
        <v>71</v>
      </c>
      <c r="H4" s="133">
        <f t="shared" si="1"/>
        <v>6</v>
      </c>
      <c r="I4" s="134">
        <f t="shared" si="1"/>
        <v>7</v>
      </c>
      <c r="J4" s="2">
        <f>SUM(C4:I4)</f>
        <v>165</v>
      </c>
    </row>
    <row r="5" spans="1:17" ht="20.25" customHeight="1">
      <c r="A5" s="24" t="s">
        <v>89</v>
      </c>
      <c r="B5" s="135">
        <f t="shared" si="0"/>
        <v>222</v>
      </c>
      <c r="C5" s="135">
        <v>9</v>
      </c>
      <c r="D5" s="135">
        <v>3</v>
      </c>
      <c r="E5" s="135">
        <v>2</v>
      </c>
      <c r="F5" s="135">
        <v>23</v>
      </c>
      <c r="G5" s="135">
        <v>49</v>
      </c>
      <c r="H5" s="135">
        <v>3</v>
      </c>
      <c r="I5" s="136">
        <v>1</v>
      </c>
      <c r="J5" s="1">
        <f>SUM(C5:I5)</f>
        <v>90</v>
      </c>
      <c r="Q5" s="9"/>
    </row>
    <row r="6" spans="1:17" ht="20.25" customHeight="1">
      <c r="A6" s="24" t="s">
        <v>90</v>
      </c>
      <c r="B6" s="135">
        <f t="shared" si="0"/>
        <v>106</v>
      </c>
      <c r="C6" s="135">
        <v>6</v>
      </c>
      <c r="D6" s="135">
        <v>1</v>
      </c>
      <c r="E6" s="135">
        <v>6</v>
      </c>
      <c r="F6" s="135">
        <v>11</v>
      </c>
      <c r="G6" s="135">
        <v>18</v>
      </c>
      <c r="H6" s="135">
        <v>1</v>
      </c>
      <c r="I6" s="136">
        <v>3</v>
      </c>
      <c r="J6" s="1">
        <f aca="true" t="shared" si="2" ref="J6:J12">SUM(C6:I6)</f>
        <v>46</v>
      </c>
      <c r="Q6" s="9"/>
    </row>
    <row r="7" spans="1:17" ht="20.25" customHeight="1">
      <c r="A7" s="24" t="s">
        <v>91</v>
      </c>
      <c r="B7" s="135">
        <f t="shared" si="0"/>
        <v>42</v>
      </c>
      <c r="C7" s="135" t="s">
        <v>2</v>
      </c>
      <c r="D7" s="135" t="s">
        <v>157</v>
      </c>
      <c r="E7" s="135">
        <v>1</v>
      </c>
      <c r="F7" s="135">
        <v>4</v>
      </c>
      <c r="G7" s="135">
        <v>2</v>
      </c>
      <c r="H7" s="135">
        <v>1</v>
      </c>
      <c r="I7" s="136">
        <v>1</v>
      </c>
      <c r="J7" s="1">
        <f t="shared" si="2"/>
        <v>9</v>
      </c>
      <c r="Q7" s="9"/>
    </row>
    <row r="8" spans="1:17" ht="20.25" customHeight="1">
      <c r="A8" s="75" t="s">
        <v>92</v>
      </c>
      <c r="B8" s="135">
        <f t="shared" si="0"/>
        <v>68</v>
      </c>
      <c r="C8" s="135">
        <v>3</v>
      </c>
      <c r="D8" s="135" t="s">
        <v>2</v>
      </c>
      <c r="E8" s="135">
        <v>2</v>
      </c>
      <c r="F8" s="135">
        <v>8</v>
      </c>
      <c r="G8" s="135">
        <v>2</v>
      </c>
      <c r="H8" s="135">
        <v>1</v>
      </c>
      <c r="I8" s="136">
        <v>2</v>
      </c>
      <c r="J8" s="1">
        <f t="shared" si="2"/>
        <v>18</v>
      </c>
      <c r="Q8" s="9"/>
    </row>
    <row r="9" spans="1:17" ht="20.25" customHeight="1">
      <c r="A9" s="75" t="s">
        <v>134</v>
      </c>
      <c r="B9" s="135">
        <f t="shared" si="0"/>
        <v>14</v>
      </c>
      <c r="C9" s="135">
        <v>1</v>
      </c>
      <c r="D9" s="135" t="s">
        <v>2</v>
      </c>
      <c r="E9" s="135" t="s">
        <v>2</v>
      </c>
      <c r="F9" s="135">
        <v>1</v>
      </c>
      <c r="G9" s="135" t="s">
        <v>157</v>
      </c>
      <c r="H9" s="135" t="s">
        <v>2</v>
      </c>
      <c r="I9" s="136" t="s">
        <v>2</v>
      </c>
      <c r="J9" s="1">
        <f t="shared" si="2"/>
        <v>2</v>
      </c>
      <c r="Q9" s="9"/>
    </row>
    <row r="10" spans="1:17" ht="20.25" customHeight="1">
      <c r="A10" s="75" t="s">
        <v>135</v>
      </c>
      <c r="B10" s="135">
        <f t="shared" si="0"/>
        <v>3</v>
      </c>
      <c r="C10" s="135" t="s">
        <v>74</v>
      </c>
      <c r="D10" s="135" t="s">
        <v>2</v>
      </c>
      <c r="E10" s="135" t="s">
        <v>2</v>
      </c>
      <c r="F10" s="135" t="s">
        <v>2</v>
      </c>
      <c r="G10" s="135" t="s">
        <v>74</v>
      </c>
      <c r="H10" s="135" t="s">
        <v>74</v>
      </c>
      <c r="I10" s="136" t="s">
        <v>74</v>
      </c>
      <c r="J10" s="1">
        <f t="shared" si="2"/>
        <v>0</v>
      </c>
      <c r="Q10" s="9"/>
    </row>
    <row r="11" spans="1:17" ht="20.25" customHeight="1">
      <c r="A11" s="24" t="s">
        <v>93</v>
      </c>
      <c r="B11" s="135">
        <f>J11+J23+J35</f>
        <v>5</v>
      </c>
      <c r="C11" s="135" t="s">
        <v>2</v>
      </c>
      <c r="D11" s="135" t="s">
        <v>2</v>
      </c>
      <c r="E11" s="135" t="s">
        <v>2</v>
      </c>
      <c r="F11" s="135" t="s">
        <v>2</v>
      </c>
      <c r="G11" s="135" t="s">
        <v>2</v>
      </c>
      <c r="H11" s="135" t="s">
        <v>2</v>
      </c>
      <c r="I11" s="136" t="s">
        <v>2</v>
      </c>
      <c r="J11" s="1">
        <f t="shared" si="2"/>
        <v>0</v>
      </c>
      <c r="Q11" s="9"/>
    </row>
    <row r="12" spans="1:17" ht="20.25" customHeight="1">
      <c r="A12" s="23" t="s">
        <v>60</v>
      </c>
      <c r="B12" s="137">
        <f>J12+J24+J36</f>
        <v>1</v>
      </c>
      <c r="C12" s="138" t="s">
        <v>2</v>
      </c>
      <c r="D12" s="138" t="s">
        <v>2</v>
      </c>
      <c r="E12" s="138" t="s">
        <v>2</v>
      </c>
      <c r="F12" s="138" t="s">
        <v>2</v>
      </c>
      <c r="G12" s="138" t="s">
        <v>2</v>
      </c>
      <c r="H12" s="138" t="s">
        <v>2</v>
      </c>
      <c r="I12" s="139" t="s">
        <v>2</v>
      </c>
      <c r="J12" s="1">
        <f t="shared" si="2"/>
        <v>0</v>
      </c>
      <c r="Q12" s="9"/>
    </row>
    <row r="13" spans="1:17" ht="22.5" customHeight="1">
      <c r="A13" s="4"/>
      <c r="B13" s="9"/>
      <c r="C13" s="9"/>
      <c r="D13" s="9"/>
      <c r="E13" s="9"/>
      <c r="F13" s="9"/>
      <c r="G13" s="9"/>
      <c r="H13" s="9"/>
      <c r="I13" s="9"/>
      <c r="J13" s="25"/>
      <c r="K13" s="3"/>
      <c r="L13" s="3"/>
      <c r="M13" s="3"/>
      <c r="N13" s="3"/>
      <c r="O13" s="3"/>
      <c r="P13" s="3"/>
      <c r="Q13" s="9"/>
    </row>
    <row r="14" spans="1:9" ht="17.25" customHeight="1">
      <c r="A14" s="253" t="s">
        <v>57</v>
      </c>
      <c r="B14" s="16">
        <v>16</v>
      </c>
      <c r="C14" s="16">
        <v>17</v>
      </c>
      <c r="D14" s="16">
        <v>18</v>
      </c>
      <c r="E14" s="16">
        <v>19</v>
      </c>
      <c r="F14" s="16">
        <v>21</v>
      </c>
      <c r="G14" s="16">
        <v>22</v>
      </c>
      <c r="H14" s="16">
        <v>23</v>
      </c>
      <c r="I14" s="20">
        <v>24</v>
      </c>
    </row>
    <row r="15" spans="1:9" ht="32.25" customHeight="1">
      <c r="A15" s="254"/>
      <c r="B15" s="18" t="s">
        <v>49</v>
      </c>
      <c r="C15" s="19" t="s">
        <v>61</v>
      </c>
      <c r="D15" s="18" t="s">
        <v>36</v>
      </c>
      <c r="E15" s="18" t="s">
        <v>37</v>
      </c>
      <c r="F15" s="19" t="s">
        <v>62</v>
      </c>
      <c r="G15" s="18" t="s">
        <v>63</v>
      </c>
      <c r="H15" s="18" t="s">
        <v>50</v>
      </c>
      <c r="I15" s="22" t="s">
        <v>51</v>
      </c>
    </row>
    <row r="16" spans="1:10" s="5" customFormat="1" ht="20.25" customHeight="1">
      <c r="A16" s="94" t="s">
        <v>94</v>
      </c>
      <c r="B16" s="133">
        <f>SUM(B17:B24)</f>
        <v>7</v>
      </c>
      <c r="C16" s="133">
        <v>1</v>
      </c>
      <c r="D16" s="133">
        <f aca="true" t="shared" si="3" ref="D16:I16">SUM(D17:D24)</f>
        <v>45</v>
      </c>
      <c r="E16" s="133">
        <f t="shared" si="3"/>
        <v>3</v>
      </c>
      <c r="F16" s="133">
        <f t="shared" si="3"/>
        <v>22</v>
      </c>
      <c r="G16" s="133">
        <f t="shared" si="3"/>
        <v>6</v>
      </c>
      <c r="H16" s="133">
        <f t="shared" si="3"/>
        <v>12</v>
      </c>
      <c r="I16" s="134">
        <f t="shared" si="3"/>
        <v>58</v>
      </c>
      <c r="J16" s="2">
        <f>SUM(B16:I16)</f>
        <v>154</v>
      </c>
    </row>
    <row r="17" spans="1:10" ht="20.25" customHeight="1">
      <c r="A17" s="24" t="s">
        <v>0</v>
      </c>
      <c r="B17" s="135">
        <v>1</v>
      </c>
      <c r="C17" s="135">
        <v>1</v>
      </c>
      <c r="D17" s="135">
        <v>14</v>
      </c>
      <c r="E17" s="135" t="s">
        <v>157</v>
      </c>
      <c r="F17" s="135">
        <v>9</v>
      </c>
      <c r="G17" s="135">
        <v>4</v>
      </c>
      <c r="H17" s="140">
        <v>5</v>
      </c>
      <c r="I17" s="136">
        <v>30</v>
      </c>
      <c r="J17" s="2">
        <f aca="true" t="shared" si="4" ref="J17:J24">SUM(B17:I17)</f>
        <v>64</v>
      </c>
    </row>
    <row r="18" spans="1:10" ht="20.25" customHeight="1">
      <c r="A18" s="24" t="s">
        <v>95</v>
      </c>
      <c r="B18" s="135">
        <v>2</v>
      </c>
      <c r="C18" s="135" t="s">
        <v>2</v>
      </c>
      <c r="D18" s="135">
        <v>10</v>
      </c>
      <c r="E18" s="135">
        <v>1</v>
      </c>
      <c r="F18" s="135">
        <v>5</v>
      </c>
      <c r="G18" s="135">
        <v>2</v>
      </c>
      <c r="H18" s="141">
        <v>3</v>
      </c>
      <c r="I18" s="136">
        <v>14</v>
      </c>
      <c r="J18" s="2">
        <f t="shared" si="4"/>
        <v>37</v>
      </c>
    </row>
    <row r="19" spans="1:10" ht="20.25" customHeight="1">
      <c r="A19" s="24" t="s">
        <v>96</v>
      </c>
      <c r="B19" s="135" t="s">
        <v>2</v>
      </c>
      <c r="C19" s="135" t="s">
        <v>2</v>
      </c>
      <c r="D19" s="135">
        <v>5</v>
      </c>
      <c r="E19" s="135" t="s">
        <v>2</v>
      </c>
      <c r="F19" s="135">
        <v>3</v>
      </c>
      <c r="G19" s="135" t="s">
        <v>2</v>
      </c>
      <c r="H19" s="135">
        <v>1</v>
      </c>
      <c r="I19" s="25">
        <v>7</v>
      </c>
      <c r="J19" s="2">
        <f t="shared" si="4"/>
        <v>16</v>
      </c>
    </row>
    <row r="20" spans="1:10" ht="20.25" customHeight="1">
      <c r="A20" s="75" t="s">
        <v>97</v>
      </c>
      <c r="B20" s="135" t="s">
        <v>2</v>
      </c>
      <c r="C20" s="135" t="s">
        <v>2</v>
      </c>
      <c r="D20" s="135">
        <v>12</v>
      </c>
      <c r="E20" s="135">
        <v>1</v>
      </c>
      <c r="F20" s="135">
        <v>5</v>
      </c>
      <c r="G20" s="135" t="s">
        <v>2</v>
      </c>
      <c r="H20" s="135">
        <v>1</v>
      </c>
      <c r="I20" s="136">
        <v>7</v>
      </c>
      <c r="J20" s="2">
        <f t="shared" si="4"/>
        <v>26</v>
      </c>
    </row>
    <row r="21" spans="1:10" ht="20.25" customHeight="1">
      <c r="A21" s="75" t="s">
        <v>134</v>
      </c>
      <c r="B21" s="135">
        <v>1</v>
      </c>
      <c r="C21" s="135" t="s">
        <v>2</v>
      </c>
      <c r="D21" s="135">
        <v>4</v>
      </c>
      <c r="E21" s="135">
        <v>1</v>
      </c>
      <c r="F21" s="135" t="s">
        <v>2</v>
      </c>
      <c r="G21" s="135" t="s">
        <v>2</v>
      </c>
      <c r="H21" s="141" t="s">
        <v>74</v>
      </c>
      <c r="I21" s="142" t="s">
        <v>74</v>
      </c>
      <c r="J21" s="2">
        <f t="shared" si="4"/>
        <v>6</v>
      </c>
    </row>
    <row r="22" spans="1:10" ht="20.25" customHeight="1">
      <c r="A22" s="75" t="s">
        <v>135</v>
      </c>
      <c r="B22" s="135">
        <v>1</v>
      </c>
      <c r="C22" s="135" t="s">
        <v>2</v>
      </c>
      <c r="D22" s="135" t="s">
        <v>157</v>
      </c>
      <c r="E22" s="135" t="s">
        <v>74</v>
      </c>
      <c r="F22" s="135" t="s">
        <v>74</v>
      </c>
      <c r="G22" s="135" t="s">
        <v>74</v>
      </c>
      <c r="H22" s="141">
        <v>1</v>
      </c>
      <c r="I22" s="142" t="s">
        <v>74</v>
      </c>
      <c r="J22" s="2">
        <f t="shared" si="4"/>
        <v>2</v>
      </c>
    </row>
    <row r="23" spans="1:10" ht="20.25" customHeight="1">
      <c r="A23" s="24" t="s">
        <v>98</v>
      </c>
      <c r="B23" s="135">
        <v>2</v>
      </c>
      <c r="C23" s="135" t="s">
        <v>2</v>
      </c>
      <c r="D23" s="135" t="s">
        <v>157</v>
      </c>
      <c r="E23" s="135" t="s">
        <v>2</v>
      </c>
      <c r="F23" s="135" t="s">
        <v>2</v>
      </c>
      <c r="G23" s="135" t="s">
        <v>2</v>
      </c>
      <c r="H23" s="141">
        <v>1</v>
      </c>
      <c r="I23" s="136" t="s">
        <v>2</v>
      </c>
      <c r="J23" s="2">
        <f t="shared" si="4"/>
        <v>3</v>
      </c>
    </row>
    <row r="24" spans="1:10" ht="20.25" customHeight="1">
      <c r="A24" s="23" t="s">
        <v>60</v>
      </c>
      <c r="B24" s="138" t="s">
        <v>2</v>
      </c>
      <c r="C24" s="138" t="s">
        <v>2</v>
      </c>
      <c r="D24" s="138" t="s">
        <v>2</v>
      </c>
      <c r="E24" s="138" t="s">
        <v>2</v>
      </c>
      <c r="F24" s="138" t="s">
        <v>2</v>
      </c>
      <c r="G24" s="138" t="s">
        <v>2</v>
      </c>
      <c r="H24" s="143" t="s">
        <v>2</v>
      </c>
      <c r="I24" s="139" t="s">
        <v>2</v>
      </c>
      <c r="J24" s="2">
        <f t="shared" si="4"/>
        <v>0</v>
      </c>
    </row>
    <row r="25" ht="22.5" customHeight="1"/>
    <row r="26" spans="1:9" ht="17.25" customHeight="1">
      <c r="A26" s="253" t="s">
        <v>57</v>
      </c>
      <c r="B26" s="16">
        <v>25</v>
      </c>
      <c r="C26" s="16">
        <v>26</v>
      </c>
      <c r="D26" s="16">
        <v>27</v>
      </c>
      <c r="E26" s="16">
        <v>28</v>
      </c>
      <c r="F26" s="16">
        <v>29</v>
      </c>
      <c r="G26" s="16">
        <v>30</v>
      </c>
      <c r="H26" s="20">
        <v>31</v>
      </c>
      <c r="I26" s="57">
        <v>32</v>
      </c>
    </row>
    <row r="27" spans="1:9" ht="32.25" customHeight="1">
      <c r="A27" s="254"/>
      <c r="B27" s="17" t="s">
        <v>131</v>
      </c>
      <c r="C27" s="17" t="s">
        <v>123</v>
      </c>
      <c r="D27" s="17" t="s">
        <v>124</v>
      </c>
      <c r="E27" s="17" t="s">
        <v>54</v>
      </c>
      <c r="F27" s="17" t="s">
        <v>52</v>
      </c>
      <c r="G27" s="17" t="s">
        <v>53</v>
      </c>
      <c r="H27" s="21" t="s">
        <v>55</v>
      </c>
      <c r="I27" s="56" t="s">
        <v>44</v>
      </c>
    </row>
    <row r="28" spans="1:10" s="5" customFormat="1" ht="20.25" customHeight="1">
      <c r="A28" s="94" t="s">
        <v>99</v>
      </c>
      <c r="B28" s="133">
        <f>SUM(B29:B36)</f>
        <v>14</v>
      </c>
      <c r="C28" s="133">
        <f aca="true" t="shared" si="5" ref="C28:I28">SUM(C29:C36)</f>
        <v>33</v>
      </c>
      <c r="D28" s="133">
        <f t="shared" si="5"/>
        <v>11</v>
      </c>
      <c r="E28" s="133">
        <f t="shared" si="5"/>
        <v>18</v>
      </c>
      <c r="F28" s="133">
        <f t="shared" si="5"/>
        <v>12</v>
      </c>
      <c r="G28" s="133">
        <f t="shared" si="5"/>
        <v>6</v>
      </c>
      <c r="H28" s="134">
        <f t="shared" si="5"/>
        <v>37</v>
      </c>
      <c r="I28" s="134">
        <f t="shared" si="5"/>
        <v>11</v>
      </c>
      <c r="J28" s="2">
        <f>SUM(B28:I28)</f>
        <v>142</v>
      </c>
    </row>
    <row r="29" spans="1:10" ht="20.25" customHeight="1">
      <c r="A29" s="24" t="s">
        <v>0</v>
      </c>
      <c r="B29" s="135">
        <v>8</v>
      </c>
      <c r="C29" s="135">
        <v>23</v>
      </c>
      <c r="D29" s="135">
        <v>3</v>
      </c>
      <c r="E29" s="135">
        <v>8</v>
      </c>
      <c r="F29" s="135">
        <v>6</v>
      </c>
      <c r="G29" s="135">
        <v>1</v>
      </c>
      <c r="H29" s="136">
        <v>15</v>
      </c>
      <c r="I29" s="144">
        <v>4</v>
      </c>
      <c r="J29" s="2">
        <f>SUM(B29:I29)</f>
        <v>68</v>
      </c>
    </row>
    <row r="30" spans="1:10" ht="20.25" customHeight="1">
      <c r="A30" s="24" t="s">
        <v>100</v>
      </c>
      <c r="B30" s="135">
        <v>3</v>
      </c>
      <c r="C30" s="135">
        <v>4</v>
      </c>
      <c r="D30" s="135">
        <v>2</v>
      </c>
      <c r="E30" s="135">
        <v>1</v>
      </c>
      <c r="F30" s="135">
        <v>1</v>
      </c>
      <c r="G30" s="135" t="s">
        <v>2</v>
      </c>
      <c r="H30" s="136">
        <v>10</v>
      </c>
      <c r="I30" s="144">
        <v>2</v>
      </c>
      <c r="J30" s="2">
        <f>SUM(B30:I30)</f>
        <v>23</v>
      </c>
    </row>
    <row r="31" spans="1:10" ht="20.25" customHeight="1">
      <c r="A31" s="24" t="s">
        <v>101</v>
      </c>
      <c r="B31" s="135">
        <v>3</v>
      </c>
      <c r="C31" s="135">
        <v>3</v>
      </c>
      <c r="D31" s="135">
        <v>1</v>
      </c>
      <c r="E31" s="135">
        <v>2</v>
      </c>
      <c r="F31" s="135">
        <v>1</v>
      </c>
      <c r="G31" s="25">
        <v>1</v>
      </c>
      <c r="H31" s="136">
        <v>2</v>
      </c>
      <c r="I31" s="144">
        <v>4</v>
      </c>
      <c r="J31" s="2">
        <f>SUM(B31:I31)</f>
        <v>17</v>
      </c>
    </row>
    <row r="32" spans="1:10" ht="20.25" customHeight="1">
      <c r="A32" s="75" t="s">
        <v>102</v>
      </c>
      <c r="B32" s="135" t="s">
        <v>157</v>
      </c>
      <c r="C32" s="135">
        <v>2</v>
      </c>
      <c r="D32" s="135">
        <v>4</v>
      </c>
      <c r="E32" s="135">
        <v>4</v>
      </c>
      <c r="F32" s="135">
        <v>1</v>
      </c>
      <c r="G32" s="135">
        <v>4</v>
      </c>
      <c r="H32" s="136">
        <v>8</v>
      </c>
      <c r="I32" s="144">
        <v>1</v>
      </c>
      <c r="J32" s="2">
        <f>SUM(B32:I32)</f>
        <v>24</v>
      </c>
    </row>
    <row r="33" spans="1:10" ht="20.25" customHeight="1">
      <c r="A33" s="75" t="s">
        <v>134</v>
      </c>
      <c r="B33" s="135" t="s">
        <v>74</v>
      </c>
      <c r="C33" s="135">
        <v>1</v>
      </c>
      <c r="D33" s="135" t="s">
        <v>2</v>
      </c>
      <c r="E33" s="135">
        <v>2</v>
      </c>
      <c r="F33" s="135">
        <v>2</v>
      </c>
      <c r="G33" s="135" t="s">
        <v>2</v>
      </c>
      <c r="H33" s="136">
        <v>1</v>
      </c>
      <c r="I33" s="136" t="s">
        <v>2</v>
      </c>
      <c r="J33" s="2">
        <f>SUM(B33:H33)</f>
        <v>6</v>
      </c>
    </row>
    <row r="34" spans="1:10" ht="20.25" customHeight="1">
      <c r="A34" s="75" t="s">
        <v>135</v>
      </c>
      <c r="B34" s="135" t="s">
        <v>74</v>
      </c>
      <c r="C34" s="135" t="s">
        <v>74</v>
      </c>
      <c r="D34" s="135" t="s">
        <v>74</v>
      </c>
      <c r="E34" s="135">
        <v>1</v>
      </c>
      <c r="F34" s="135" t="s">
        <v>74</v>
      </c>
      <c r="G34" s="136" t="s">
        <v>74</v>
      </c>
      <c r="H34" s="136" t="s">
        <v>74</v>
      </c>
      <c r="I34" s="136" t="s">
        <v>74</v>
      </c>
      <c r="J34" s="2">
        <f>SUM(B34:H34)</f>
        <v>1</v>
      </c>
    </row>
    <row r="35" spans="1:10" ht="20.25" customHeight="1">
      <c r="A35" s="75" t="s">
        <v>103</v>
      </c>
      <c r="B35" s="135" t="s">
        <v>2</v>
      </c>
      <c r="C35" s="135" t="s">
        <v>2</v>
      </c>
      <c r="D35" s="135" t="s">
        <v>2</v>
      </c>
      <c r="E35" s="135" t="s">
        <v>74</v>
      </c>
      <c r="F35" s="135">
        <v>1</v>
      </c>
      <c r="G35" s="136" t="s">
        <v>2</v>
      </c>
      <c r="H35" s="136">
        <v>1</v>
      </c>
      <c r="I35" s="136" t="s">
        <v>2</v>
      </c>
      <c r="J35" s="2">
        <f>SUM(B35:H35)</f>
        <v>2</v>
      </c>
    </row>
    <row r="36" spans="1:10" ht="20.25" customHeight="1">
      <c r="A36" s="23" t="s">
        <v>60</v>
      </c>
      <c r="B36" s="138" t="s">
        <v>2</v>
      </c>
      <c r="C36" s="138" t="s">
        <v>2</v>
      </c>
      <c r="D36" s="138">
        <v>1</v>
      </c>
      <c r="E36" s="138" t="s">
        <v>2</v>
      </c>
      <c r="F36" s="138" t="s">
        <v>2</v>
      </c>
      <c r="G36" s="138" t="s">
        <v>2</v>
      </c>
      <c r="H36" s="139" t="s">
        <v>2</v>
      </c>
      <c r="I36" s="139" t="s">
        <v>2</v>
      </c>
      <c r="J36" s="2">
        <f>SUM(B36:H36)</f>
        <v>1</v>
      </c>
    </row>
  </sheetData>
  <sheetProtection/>
  <mergeCells count="4">
    <mergeCell ref="A14:A15"/>
    <mergeCell ref="A2:A3"/>
    <mergeCell ref="B2:B3"/>
    <mergeCell ref="A26:A27"/>
  </mergeCells>
  <printOptions/>
  <pageMargins left="0.79" right="0.8" top="0.97" bottom="0.97" header="0.512" footer="0.512"/>
  <pageSetup horizontalDpi="300" verticalDpi="300" orientation="portrait" paperSize="9" scale="92" r:id="rId1"/>
  <headerFooter alignWithMargins="0">
    <oddFooter>&amp;C－２４－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70" zoomScaleNormal="75" zoomScaleSheetLayoutView="70" workbookViewId="0" topLeftCell="A1">
      <selection activeCell="F4" sqref="F4"/>
    </sheetView>
  </sheetViews>
  <sheetFormatPr defaultColWidth="9.00390625" defaultRowHeight="13.5"/>
  <cols>
    <col min="1" max="1" width="10.50390625" style="8" customWidth="1"/>
    <col min="2" max="2" width="10.625" style="8" customWidth="1"/>
    <col min="3" max="3" width="8.75390625" style="8" hidden="1" customWidth="1"/>
    <col min="4" max="6" width="10.625" style="8" customWidth="1"/>
    <col min="7" max="7" width="10.625" style="8" hidden="1" customWidth="1"/>
    <col min="8" max="9" width="10.625" style="51" customWidth="1"/>
    <col min="10" max="10" width="14.125" style="6" bestFit="1" customWidth="1"/>
    <col min="11" max="11" width="14.125" style="6" hidden="1" customWidth="1"/>
    <col min="12" max="13" width="10.625" style="51" customWidth="1"/>
    <col min="14" max="14" width="11.50390625" style="8" customWidth="1"/>
    <col min="15" max="15" width="11.50390625" style="8" hidden="1" customWidth="1"/>
    <col min="16" max="17" width="11.50390625" style="51" customWidth="1"/>
    <col min="18" max="16384" width="9.00390625" style="8" customWidth="1"/>
  </cols>
  <sheetData>
    <row r="1" spans="1:17" s="28" customFormat="1" ht="50.25" customHeight="1">
      <c r="A1" s="216" t="s">
        <v>161</v>
      </c>
      <c r="H1" s="52"/>
      <c r="I1" s="52"/>
      <c r="J1" s="53"/>
      <c r="K1" s="53"/>
      <c r="L1" s="52"/>
      <c r="M1" s="52"/>
      <c r="P1" s="52"/>
      <c r="Q1" s="202"/>
    </row>
    <row r="2" spans="1:18" ht="49.5" customHeight="1">
      <c r="A2" s="257" t="s">
        <v>40</v>
      </c>
      <c r="B2" s="261" t="s">
        <v>3</v>
      </c>
      <c r="C2" s="262"/>
      <c r="D2" s="262"/>
      <c r="E2" s="263"/>
      <c r="F2" s="261" t="s">
        <v>4</v>
      </c>
      <c r="G2" s="262"/>
      <c r="H2" s="262"/>
      <c r="I2" s="263"/>
      <c r="J2" s="261" t="s">
        <v>5</v>
      </c>
      <c r="K2" s="262"/>
      <c r="L2" s="262"/>
      <c r="M2" s="263"/>
      <c r="N2" s="259" t="s">
        <v>6</v>
      </c>
      <c r="O2" s="260"/>
      <c r="P2" s="260"/>
      <c r="Q2" s="184"/>
      <c r="R2" s="41"/>
    </row>
    <row r="3" spans="1:17" ht="49.5" customHeight="1">
      <c r="A3" s="258"/>
      <c r="B3" s="42" t="s">
        <v>7</v>
      </c>
      <c r="C3" s="192" t="s">
        <v>164</v>
      </c>
      <c r="D3" s="43" t="s">
        <v>8</v>
      </c>
      <c r="E3" s="190" t="s">
        <v>163</v>
      </c>
      <c r="F3" s="42" t="s">
        <v>9</v>
      </c>
      <c r="G3" s="197" t="s">
        <v>165</v>
      </c>
      <c r="H3" s="44" t="s">
        <v>8</v>
      </c>
      <c r="I3" s="190" t="s">
        <v>163</v>
      </c>
      <c r="J3" s="45" t="s">
        <v>10</v>
      </c>
      <c r="K3" s="192" t="s">
        <v>166</v>
      </c>
      <c r="L3" s="44" t="s">
        <v>8</v>
      </c>
      <c r="M3" s="190" t="s">
        <v>163</v>
      </c>
      <c r="N3" s="42" t="s">
        <v>10</v>
      </c>
      <c r="O3" s="192" t="s">
        <v>167</v>
      </c>
      <c r="P3" s="201" t="s">
        <v>8</v>
      </c>
      <c r="Q3" s="213" t="s">
        <v>163</v>
      </c>
    </row>
    <row r="4" spans="1:18" s="5" customFormat="1" ht="66" customHeight="1">
      <c r="A4" s="47" t="s">
        <v>11</v>
      </c>
      <c r="B4" s="188">
        <v>4997</v>
      </c>
      <c r="C4" s="185">
        <v>4718</v>
      </c>
      <c r="D4" s="193">
        <v>100</v>
      </c>
      <c r="E4" s="205">
        <f aca="true" t="shared" si="0" ref="E4:E20">(B4-C4)/C4%</f>
        <v>5.913522679101314</v>
      </c>
      <c r="F4" s="125">
        <v>191874</v>
      </c>
      <c r="G4" s="125">
        <v>198685</v>
      </c>
      <c r="H4" s="193">
        <v>100</v>
      </c>
      <c r="I4" s="206">
        <f aca="true" t="shared" si="1" ref="I4:I20">(F4-G4)/G4%</f>
        <v>-3.428039358784005</v>
      </c>
      <c r="J4" s="125">
        <v>760198406</v>
      </c>
      <c r="K4" s="125">
        <v>845910784</v>
      </c>
      <c r="L4" s="193">
        <v>100</v>
      </c>
      <c r="M4" s="207">
        <f aca="true" t="shared" si="2" ref="M4:M20">(J4-K4)/K4%</f>
        <v>-10.132555302664164</v>
      </c>
      <c r="N4" s="203">
        <v>18350816</v>
      </c>
      <c r="O4" s="125">
        <v>19970109</v>
      </c>
      <c r="P4" s="126">
        <v>100</v>
      </c>
      <c r="Q4" s="214">
        <f>(N4-O4)/O4%</f>
        <v>-8.108583683744541</v>
      </c>
      <c r="R4" s="48"/>
    </row>
    <row r="5" spans="1:18" ht="49.5" customHeight="1">
      <c r="A5" s="46" t="s">
        <v>12</v>
      </c>
      <c r="B5" s="127">
        <v>641</v>
      </c>
      <c r="C5" s="186">
        <v>582</v>
      </c>
      <c r="D5" s="194">
        <f aca="true" t="shared" si="3" ref="D5:D18">B5/$B$4*100</f>
        <v>12.827696617970782</v>
      </c>
      <c r="E5" s="208">
        <f t="shared" si="0"/>
        <v>10.137457044673539</v>
      </c>
      <c r="F5" s="128">
        <v>31498</v>
      </c>
      <c r="G5" s="128">
        <v>32866</v>
      </c>
      <c r="H5" s="194">
        <f aca="true" t="shared" si="4" ref="H5:H18">F5/$F$4*100</f>
        <v>16.41598132107529</v>
      </c>
      <c r="I5" s="209">
        <f t="shared" si="1"/>
        <v>-4.162356234406377</v>
      </c>
      <c r="J5" s="128">
        <v>164307804</v>
      </c>
      <c r="K5" s="128">
        <v>180689911</v>
      </c>
      <c r="L5" s="194">
        <f aca="true" t="shared" si="5" ref="L5:L18">J5/$J$4%</f>
        <v>21.613805383327783</v>
      </c>
      <c r="M5" s="204">
        <f t="shared" si="2"/>
        <v>-9.06642042676085</v>
      </c>
      <c r="N5" s="127">
        <v>3372213</v>
      </c>
      <c r="O5" s="128">
        <v>4334590</v>
      </c>
      <c r="P5" s="129">
        <f aca="true" t="shared" si="6" ref="P5:P18">N5/$N$4%</f>
        <v>18.37636538887426</v>
      </c>
      <c r="Q5" s="214">
        <f aca="true" t="shared" si="7" ref="Q5:Q20">(N5-O5)/O5%</f>
        <v>-22.20226134421018</v>
      </c>
      <c r="R5" s="10"/>
    </row>
    <row r="6" spans="1:18" ht="49.5" customHeight="1">
      <c r="A6" s="46" t="s">
        <v>13</v>
      </c>
      <c r="B6" s="130">
        <v>731</v>
      </c>
      <c r="C6" s="9">
        <v>674</v>
      </c>
      <c r="D6" s="194">
        <f t="shared" si="3"/>
        <v>14.628777266359815</v>
      </c>
      <c r="E6" s="208">
        <f t="shared" si="0"/>
        <v>8.456973293768545</v>
      </c>
      <c r="F6" s="128">
        <v>14696</v>
      </c>
      <c r="G6" s="128">
        <v>16048</v>
      </c>
      <c r="H6" s="194">
        <f t="shared" si="4"/>
        <v>7.659193012080845</v>
      </c>
      <c r="I6" s="209">
        <f t="shared" si="1"/>
        <v>-8.424725822532404</v>
      </c>
      <c r="J6" s="128">
        <v>29669150</v>
      </c>
      <c r="K6" s="128">
        <v>34605345</v>
      </c>
      <c r="L6" s="194">
        <f t="shared" si="5"/>
        <v>3.9028166549457355</v>
      </c>
      <c r="M6" s="204">
        <f t="shared" si="2"/>
        <v>-14.264255998603684</v>
      </c>
      <c r="N6" s="127">
        <v>881264</v>
      </c>
      <c r="O6" s="128">
        <v>575894</v>
      </c>
      <c r="P6" s="129">
        <f t="shared" si="6"/>
        <v>4.802315057815413</v>
      </c>
      <c r="Q6" s="214">
        <f t="shared" si="7"/>
        <v>53.02538314342571</v>
      </c>
      <c r="R6" s="10"/>
    </row>
    <row r="7" spans="1:18" ht="49.5" customHeight="1">
      <c r="A7" s="46" t="s">
        <v>14</v>
      </c>
      <c r="B7" s="130">
        <v>432</v>
      </c>
      <c r="C7" s="9">
        <v>363</v>
      </c>
      <c r="D7" s="194">
        <f t="shared" si="3"/>
        <v>8.645187112267362</v>
      </c>
      <c r="E7" s="208">
        <f t="shared" si="0"/>
        <v>19.00826446280992</v>
      </c>
      <c r="F7" s="128">
        <v>15206</v>
      </c>
      <c r="G7" s="128">
        <v>15108</v>
      </c>
      <c r="H7" s="194">
        <f t="shared" si="4"/>
        <v>7.9249924429573575</v>
      </c>
      <c r="I7" s="209">
        <f t="shared" si="1"/>
        <v>0.6486629600211807</v>
      </c>
      <c r="J7" s="128">
        <v>51120556</v>
      </c>
      <c r="K7" s="128">
        <v>73354296</v>
      </c>
      <c r="L7" s="194">
        <f t="shared" si="5"/>
        <v>6.724633411030857</v>
      </c>
      <c r="M7" s="204">
        <f t="shared" si="2"/>
        <v>-30.31007209175588</v>
      </c>
      <c r="N7" s="127">
        <v>1469296</v>
      </c>
      <c r="O7" s="128">
        <v>1251843</v>
      </c>
      <c r="P7" s="129">
        <f t="shared" si="6"/>
        <v>8.006706622746368</v>
      </c>
      <c r="Q7" s="214">
        <f t="shared" si="7"/>
        <v>17.370628744978404</v>
      </c>
      <c r="R7" s="10"/>
    </row>
    <row r="8" spans="1:18" ht="49.5" customHeight="1">
      <c r="A8" s="46" t="s">
        <v>15</v>
      </c>
      <c r="B8" s="130">
        <v>470</v>
      </c>
      <c r="C8" s="9">
        <v>458</v>
      </c>
      <c r="D8" s="194">
        <f t="shared" si="3"/>
        <v>9.405643386031619</v>
      </c>
      <c r="E8" s="208">
        <f t="shared" si="0"/>
        <v>2.6200873362445414</v>
      </c>
      <c r="F8" s="128">
        <v>13114</v>
      </c>
      <c r="G8" s="128">
        <v>13303</v>
      </c>
      <c r="H8" s="194">
        <f t="shared" si="4"/>
        <v>6.834693601008995</v>
      </c>
      <c r="I8" s="209">
        <f t="shared" si="1"/>
        <v>-1.420732165676915</v>
      </c>
      <c r="J8" s="128">
        <v>33725925</v>
      </c>
      <c r="K8" s="128">
        <v>32545352</v>
      </c>
      <c r="L8" s="194">
        <f t="shared" si="5"/>
        <v>4.436463525023493</v>
      </c>
      <c r="M8" s="204">
        <f t="shared" si="2"/>
        <v>3.627470368118925</v>
      </c>
      <c r="N8" s="127">
        <v>950631</v>
      </c>
      <c r="O8" s="128">
        <v>1309304</v>
      </c>
      <c r="P8" s="129">
        <f t="shared" si="6"/>
        <v>5.180320046803368</v>
      </c>
      <c r="Q8" s="214">
        <f t="shared" si="7"/>
        <v>-27.39417278187495</v>
      </c>
      <c r="R8" s="10"/>
    </row>
    <row r="9" spans="1:18" ht="49.5" customHeight="1">
      <c r="A9" s="46" t="s">
        <v>16</v>
      </c>
      <c r="B9" s="130">
        <v>461</v>
      </c>
      <c r="C9" s="9">
        <v>433</v>
      </c>
      <c r="D9" s="194">
        <f t="shared" si="3"/>
        <v>9.225535321192716</v>
      </c>
      <c r="E9" s="208">
        <f t="shared" si="0"/>
        <v>6.466512702078522</v>
      </c>
      <c r="F9" s="128">
        <v>13036</v>
      </c>
      <c r="G9" s="128">
        <v>13777</v>
      </c>
      <c r="H9" s="194">
        <f t="shared" si="4"/>
        <v>6.794041923345528</v>
      </c>
      <c r="I9" s="209">
        <f t="shared" si="1"/>
        <v>-5.378529433113159</v>
      </c>
      <c r="J9" s="128">
        <v>33033597</v>
      </c>
      <c r="K9" s="128">
        <v>38113698</v>
      </c>
      <c r="L9" s="194">
        <f t="shared" si="5"/>
        <v>4.345391510857759</v>
      </c>
      <c r="M9" s="204">
        <f t="shared" si="2"/>
        <v>-13.328806351984005</v>
      </c>
      <c r="N9" s="127">
        <v>1012272</v>
      </c>
      <c r="O9" s="128">
        <v>1124701</v>
      </c>
      <c r="P9" s="129">
        <f t="shared" si="6"/>
        <v>5.516223365762046</v>
      </c>
      <c r="Q9" s="214">
        <f t="shared" si="7"/>
        <v>-9.99634569543372</v>
      </c>
      <c r="R9" s="10"/>
    </row>
    <row r="10" spans="1:18" ht="49.5" customHeight="1">
      <c r="A10" s="46" t="s">
        <v>17</v>
      </c>
      <c r="B10" s="130">
        <v>233</v>
      </c>
      <c r="C10" s="9">
        <v>215</v>
      </c>
      <c r="D10" s="194">
        <f t="shared" si="3"/>
        <v>4.662797678607164</v>
      </c>
      <c r="E10" s="208">
        <f t="shared" si="0"/>
        <v>8.372093023255815</v>
      </c>
      <c r="F10" s="128">
        <v>7062</v>
      </c>
      <c r="G10" s="128">
        <v>7307</v>
      </c>
      <c r="H10" s="194">
        <f t="shared" si="4"/>
        <v>3.6805403546077113</v>
      </c>
      <c r="I10" s="209">
        <f t="shared" si="1"/>
        <v>-3.3529492267688523</v>
      </c>
      <c r="J10" s="128">
        <v>48360160</v>
      </c>
      <c r="K10" s="128">
        <v>38727316</v>
      </c>
      <c r="L10" s="194">
        <f t="shared" si="5"/>
        <v>6.361518206077375</v>
      </c>
      <c r="M10" s="204">
        <f t="shared" si="2"/>
        <v>24.873513052130956</v>
      </c>
      <c r="N10" s="127">
        <v>400485</v>
      </c>
      <c r="O10" s="128">
        <v>846345</v>
      </c>
      <c r="P10" s="129">
        <f t="shared" si="6"/>
        <v>2.182382516396001</v>
      </c>
      <c r="Q10" s="214">
        <f t="shared" si="7"/>
        <v>-52.68064441805646</v>
      </c>
      <c r="R10" s="10"/>
    </row>
    <row r="11" spans="1:18" ht="49.5" customHeight="1">
      <c r="A11" s="46" t="s">
        <v>18</v>
      </c>
      <c r="B11" s="130">
        <v>306</v>
      </c>
      <c r="C11" s="9">
        <v>295</v>
      </c>
      <c r="D11" s="194">
        <f t="shared" si="3"/>
        <v>6.123674204522714</v>
      </c>
      <c r="E11" s="208">
        <f t="shared" si="0"/>
        <v>3.7288135593220337</v>
      </c>
      <c r="F11" s="128">
        <v>16573</v>
      </c>
      <c r="G11" s="128">
        <v>16392</v>
      </c>
      <c r="H11" s="194">
        <f t="shared" si="4"/>
        <v>8.637439152777343</v>
      </c>
      <c r="I11" s="209">
        <f t="shared" si="1"/>
        <v>1.104197169350903</v>
      </c>
      <c r="J11" s="128">
        <v>78703503</v>
      </c>
      <c r="K11" s="128">
        <v>68073664</v>
      </c>
      <c r="L11" s="194">
        <f t="shared" si="5"/>
        <v>10.353021313754242</v>
      </c>
      <c r="M11" s="204">
        <f t="shared" si="2"/>
        <v>15.615200321816085</v>
      </c>
      <c r="N11" s="127">
        <v>1544093</v>
      </c>
      <c r="O11" s="128">
        <v>1444945</v>
      </c>
      <c r="P11" s="129">
        <f t="shared" si="6"/>
        <v>8.414301576562044</v>
      </c>
      <c r="Q11" s="214">
        <f t="shared" si="7"/>
        <v>6.86171445971992</v>
      </c>
      <c r="R11" s="10"/>
    </row>
    <row r="12" spans="1:18" ht="49.5" customHeight="1">
      <c r="A12" s="46" t="s">
        <v>19</v>
      </c>
      <c r="B12" s="130">
        <v>209</v>
      </c>
      <c r="C12" s="9">
        <v>206</v>
      </c>
      <c r="D12" s="194">
        <f t="shared" si="3"/>
        <v>4.182509505703422</v>
      </c>
      <c r="E12" s="208">
        <f t="shared" si="0"/>
        <v>1.4563106796116505</v>
      </c>
      <c r="F12" s="128">
        <v>12658</v>
      </c>
      <c r="G12" s="128">
        <v>13417</v>
      </c>
      <c r="H12" s="194">
        <f t="shared" si="4"/>
        <v>6.597037639284113</v>
      </c>
      <c r="I12" s="209">
        <f t="shared" si="1"/>
        <v>-5.657002310501603</v>
      </c>
      <c r="J12" s="128">
        <v>46463118</v>
      </c>
      <c r="K12" s="128">
        <v>55666503</v>
      </c>
      <c r="L12" s="194">
        <f t="shared" si="5"/>
        <v>6.111972563120581</v>
      </c>
      <c r="M12" s="204">
        <f t="shared" si="2"/>
        <v>-16.533075555329926</v>
      </c>
      <c r="N12" s="127">
        <v>2380945</v>
      </c>
      <c r="O12" s="128">
        <v>2393048</v>
      </c>
      <c r="P12" s="129">
        <f t="shared" si="6"/>
        <v>12.97460014857105</v>
      </c>
      <c r="Q12" s="214">
        <f t="shared" si="7"/>
        <v>-0.5057566751690731</v>
      </c>
      <c r="R12" s="10"/>
    </row>
    <row r="13" spans="1:18" ht="49.5" customHeight="1">
      <c r="A13" s="46" t="s">
        <v>20</v>
      </c>
      <c r="B13" s="130">
        <v>189</v>
      </c>
      <c r="C13" s="9">
        <v>176</v>
      </c>
      <c r="D13" s="194">
        <f t="shared" si="3"/>
        <v>3.7822693616169705</v>
      </c>
      <c r="E13" s="208">
        <f t="shared" si="0"/>
        <v>7.386363636363637</v>
      </c>
      <c r="F13" s="128">
        <v>12256</v>
      </c>
      <c r="G13" s="128">
        <v>12493</v>
      </c>
      <c r="H13" s="194">
        <f t="shared" si="4"/>
        <v>6.387525146710862</v>
      </c>
      <c r="I13" s="209">
        <f t="shared" si="1"/>
        <v>-1.8970623549187544</v>
      </c>
      <c r="J13" s="128">
        <v>59573157</v>
      </c>
      <c r="K13" s="128">
        <v>66428348</v>
      </c>
      <c r="L13" s="194">
        <f t="shared" si="5"/>
        <v>7.83652748148488</v>
      </c>
      <c r="M13" s="204">
        <f t="shared" si="2"/>
        <v>-10.319677075214937</v>
      </c>
      <c r="N13" s="127">
        <v>1212986</v>
      </c>
      <c r="O13" s="128">
        <v>878128</v>
      </c>
      <c r="P13" s="129">
        <f t="shared" si="6"/>
        <v>6.609983991992508</v>
      </c>
      <c r="Q13" s="214">
        <f t="shared" si="7"/>
        <v>38.133165096660164</v>
      </c>
      <c r="R13" s="10"/>
    </row>
    <row r="14" spans="1:18" ht="49.5" customHeight="1">
      <c r="A14" s="46" t="s">
        <v>21</v>
      </c>
      <c r="B14" s="130">
        <v>70</v>
      </c>
      <c r="C14" s="9">
        <v>71</v>
      </c>
      <c r="D14" s="194">
        <f t="shared" si="3"/>
        <v>1.4008405043025816</v>
      </c>
      <c r="E14" s="208">
        <f t="shared" si="0"/>
        <v>-1.4084507042253522</v>
      </c>
      <c r="F14" s="128">
        <v>3652</v>
      </c>
      <c r="G14" s="128">
        <v>4356</v>
      </c>
      <c r="H14" s="194">
        <f t="shared" si="4"/>
        <v>1.903332395217695</v>
      </c>
      <c r="I14" s="209">
        <f t="shared" si="1"/>
        <v>-16.16161616161616</v>
      </c>
      <c r="J14" s="128">
        <v>24759734</v>
      </c>
      <c r="K14" s="128">
        <v>42431781</v>
      </c>
      <c r="L14" s="194">
        <f t="shared" si="5"/>
        <v>3.2570094602382</v>
      </c>
      <c r="M14" s="204">
        <f t="shared" si="2"/>
        <v>-41.648138691138136</v>
      </c>
      <c r="N14" s="127">
        <v>340352</v>
      </c>
      <c r="O14" s="128">
        <v>479011</v>
      </c>
      <c r="P14" s="129">
        <f t="shared" si="6"/>
        <v>1.8546968156620391</v>
      </c>
      <c r="Q14" s="214">
        <f t="shared" si="7"/>
        <v>-28.946934412779665</v>
      </c>
      <c r="R14" s="10"/>
    </row>
    <row r="15" spans="1:18" ht="49.5" customHeight="1">
      <c r="A15" s="46" t="s">
        <v>82</v>
      </c>
      <c r="B15" s="130">
        <v>239</v>
      </c>
      <c r="C15" s="9">
        <v>236</v>
      </c>
      <c r="D15" s="194">
        <f t="shared" si="3"/>
        <v>4.7828697218331</v>
      </c>
      <c r="E15" s="208">
        <f t="shared" si="0"/>
        <v>1.2711864406779663</v>
      </c>
      <c r="F15" s="128">
        <v>11518</v>
      </c>
      <c r="G15" s="128">
        <v>10922</v>
      </c>
      <c r="H15" s="194">
        <f t="shared" si="4"/>
        <v>6.002897734971908</v>
      </c>
      <c r="I15" s="209">
        <f t="shared" si="1"/>
        <v>5.45687603003113</v>
      </c>
      <c r="J15" s="128">
        <v>31501367</v>
      </c>
      <c r="K15" s="128">
        <v>36083270</v>
      </c>
      <c r="L15" s="194">
        <f t="shared" si="5"/>
        <v>4.143834918801448</v>
      </c>
      <c r="M15" s="204">
        <f t="shared" si="2"/>
        <v>-12.698136837376435</v>
      </c>
      <c r="N15" s="127">
        <v>1007171</v>
      </c>
      <c r="O15" s="128">
        <v>1069265</v>
      </c>
      <c r="P15" s="129">
        <f t="shared" si="6"/>
        <v>5.4884262367406444</v>
      </c>
      <c r="Q15" s="214">
        <f t="shared" si="7"/>
        <v>-5.807166605097895</v>
      </c>
      <c r="R15" s="10"/>
    </row>
    <row r="16" spans="1:18" ht="49.5" customHeight="1">
      <c r="A16" s="46" t="s">
        <v>110</v>
      </c>
      <c r="B16" s="130">
        <v>114</v>
      </c>
      <c r="C16" s="9">
        <v>102</v>
      </c>
      <c r="D16" s="194">
        <f t="shared" si="3"/>
        <v>2.2813688212927756</v>
      </c>
      <c r="E16" s="208">
        <f t="shared" si="0"/>
        <v>11.76470588235294</v>
      </c>
      <c r="F16" s="128">
        <v>4335</v>
      </c>
      <c r="G16" s="128">
        <v>4225</v>
      </c>
      <c r="H16" s="194">
        <f t="shared" si="4"/>
        <v>2.259295162450358</v>
      </c>
      <c r="I16" s="209">
        <f t="shared" si="1"/>
        <v>2.603550295857988</v>
      </c>
      <c r="J16" s="128">
        <v>18123882</v>
      </c>
      <c r="K16" s="128">
        <v>15767680</v>
      </c>
      <c r="L16" s="194">
        <f t="shared" si="5"/>
        <v>2.3840989216701938</v>
      </c>
      <c r="M16" s="204">
        <f t="shared" si="2"/>
        <v>14.943238320412389</v>
      </c>
      <c r="N16" s="127">
        <v>680521</v>
      </c>
      <c r="O16" s="128">
        <v>545865</v>
      </c>
      <c r="P16" s="129">
        <f t="shared" si="6"/>
        <v>3.7083964004652437</v>
      </c>
      <c r="Q16" s="214">
        <f t="shared" si="7"/>
        <v>24.66837038461891</v>
      </c>
      <c r="R16" s="10"/>
    </row>
    <row r="17" spans="1:18" ht="49.5" customHeight="1">
      <c r="A17" s="46" t="s">
        <v>83</v>
      </c>
      <c r="B17" s="130">
        <v>125</v>
      </c>
      <c r="C17" s="9">
        <v>127</v>
      </c>
      <c r="D17" s="194">
        <f t="shared" si="3"/>
        <v>2.501500900540324</v>
      </c>
      <c r="E17" s="208">
        <f t="shared" si="0"/>
        <v>-1.574803149606299</v>
      </c>
      <c r="F17" s="128">
        <v>3182</v>
      </c>
      <c r="G17" s="128">
        <v>3285</v>
      </c>
      <c r="H17" s="194">
        <f t="shared" si="4"/>
        <v>1.6583799785275755</v>
      </c>
      <c r="I17" s="209">
        <f t="shared" si="1"/>
        <v>-3.1354642313546424</v>
      </c>
      <c r="J17" s="128">
        <v>8007001</v>
      </c>
      <c r="K17" s="128">
        <v>4617301</v>
      </c>
      <c r="L17" s="194">
        <f t="shared" si="5"/>
        <v>1.0532777939026619</v>
      </c>
      <c r="M17" s="204">
        <f t="shared" si="2"/>
        <v>73.4130176915042</v>
      </c>
      <c r="N17" s="127">
        <v>171837</v>
      </c>
      <c r="O17" s="128">
        <v>48485</v>
      </c>
      <c r="P17" s="129">
        <f t="shared" si="6"/>
        <v>0.9363997764459084</v>
      </c>
      <c r="Q17" s="214">
        <f t="shared" si="7"/>
        <v>254.412704960297</v>
      </c>
      <c r="R17" s="10"/>
    </row>
    <row r="18" spans="1:18" ht="49.5" customHeight="1">
      <c r="A18" s="46" t="s">
        <v>84</v>
      </c>
      <c r="B18" s="127">
        <v>104</v>
      </c>
      <c r="C18" s="186">
        <v>105</v>
      </c>
      <c r="D18" s="194">
        <f t="shared" si="3"/>
        <v>2.0812487492495495</v>
      </c>
      <c r="E18" s="208">
        <f t="shared" si="0"/>
        <v>-0.9523809523809523</v>
      </c>
      <c r="F18" s="128">
        <v>4271</v>
      </c>
      <c r="G18" s="128">
        <v>4360</v>
      </c>
      <c r="H18" s="194">
        <f t="shared" si="4"/>
        <v>2.225939939752129</v>
      </c>
      <c r="I18" s="209">
        <f t="shared" si="1"/>
        <v>-2.041284403669725</v>
      </c>
      <c r="J18" s="128">
        <v>15933403</v>
      </c>
      <c r="K18" s="128">
        <v>17888855</v>
      </c>
      <c r="L18" s="194">
        <f t="shared" si="5"/>
        <v>2.0959532240850294</v>
      </c>
      <c r="M18" s="204">
        <f t="shared" si="2"/>
        <v>-10.931118844666136</v>
      </c>
      <c r="N18" s="127">
        <v>476852</v>
      </c>
      <c r="O18" s="128">
        <v>967073</v>
      </c>
      <c r="P18" s="129">
        <f t="shared" si="6"/>
        <v>2.598532948071628</v>
      </c>
      <c r="Q18" s="214">
        <f t="shared" si="7"/>
        <v>-50.69120945368137</v>
      </c>
      <c r="R18" s="10"/>
    </row>
    <row r="19" spans="1:18" s="5" customFormat="1" ht="49.5" customHeight="1">
      <c r="A19" s="49" t="s">
        <v>22</v>
      </c>
      <c r="B19" s="131">
        <f>SUM(B5:B18)</f>
        <v>4324</v>
      </c>
      <c r="C19" s="187">
        <f>SUM(C5:C18)</f>
        <v>4043</v>
      </c>
      <c r="D19" s="195">
        <f>SUM(D5:D18)</f>
        <v>86.53191915149088</v>
      </c>
      <c r="E19" s="208">
        <f t="shared" si="0"/>
        <v>6.950284442245857</v>
      </c>
      <c r="F19" s="125">
        <f>SUM(F5:F18)</f>
        <v>163057</v>
      </c>
      <c r="G19" s="125">
        <f>SUM(G5:G18)</f>
        <v>167859</v>
      </c>
      <c r="H19" s="198">
        <f>SUM(H5:H18)</f>
        <v>84.9812898047677</v>
      </c>
      <c r="I19" s="209">
        <f t="shared" si="1"/>
        <v>-2.860734306769372</v>
      </c>
      <c r="J19" s="125">
        <f>SUM(J5:J18)</f>
        <v>643282357</v>
      </c>
      <c r="K19" s="125">
        <f>SUM(K5:K18)</f>
        <v>704993320</v>
      </c>
      <c r="L19" s="195">
        <f>SUM(L5:L18)</f>
        <v>84.62032436832024</v>
      </c>
      <c r="M19" s="204">
        <f t="shared" si="2"/>
        <v>-8.75341102522787</v>
      </c>
      <c r="N19" s="131">
        <f>SUM(N5:N18)</f>
        <v>15900918</v>
      </c>
      <c r="O19" s="125">
        <f>SUM(O5:O18)</f>
        <v>17268497</v>
      </c>
      <c r="P19" s="132">
        <f>SUM(P5:P18)</f>
        <v>86.64965089290853</v>
      </c>
      <c r="Q19" s="214">
        <f t="shared" si="7"/>
        <v>-7.919502201031161</v>
      </c>
      <c r="R19" s="48"/>
    </row>
    <row r="20" spans="1:18" s="5" customFormat="1" ht="64.5" customHeight="1">
      <c r="A20" s="50" t="s">
        <v>85</v>
      </c>
      <c r="B20" s="189">
        <f>B4-B19</f>
        <v>673</v>
      </c>
      <c r="C20" s="200">
        <f>C4-C19</f>
        <v>675</v>
      </c>
      <c r="D20" s="196">
        <f aca="true" t="shared" si="8" ref="D20:P20">D4-D19</f>
        <v>13.468080848509118</v>
      </c>
      <c r="E20" s="210">
        <f t="shared" si="0"/>
        <v>-0.2962962962962963</v>
      </c>
      <c r="F20" s="191">
        <f>F4-F19</f>
        <v>28817</v>
      </c>
      <c r="G20" s="199">
        <f>G4-G19</f>
        <v>30826</v>
      </c>
      <c r="H20" s="177">
        <f t="shared" si="8"/>
        <v>15.018710195232302</v>
      </c>
      <c r="I20" s="211">
        <f t="shared" si="1"/>
        <v>-6.517225718549277</v>
      </c>
      <c r="J20" s="199">
        <f t="shared" si="8"/>
        <v>116916049</v>
      </c>
      <c r="K20" s="178">
        <f t="shared" si="8"/>
        <v>140917464</v>
      </c>
      <c r="L20" s="179">
        <f t="shared" si="8"/>
        <v>15.37967563167976</v>
      </c>
      <c r="M20" s="212">
        <f t="shared" si="2"/>
        <v>-17.03225016879384</v>
      </c>
      <c r="N20" s="178">
        <f t="shared" si="8"/>
        <v>2449898</v>
      </c>
      <c r="O20" s="178">
        <f t="shared" si="8"/>
        <v>2701612</v>
      </c>
      <c r="P20" s="180">
        <f t="shared" si="8"/>
        <v>13.350349107091475</v>
      </c>
      <c r="Q20" s="215">
        <f t="shared" si="7"/>
        <v>-9.317178040369972</v>
      </c>
      <c r="R20" s="48"/>
    </row>
  </sheetData>
  <sheetProtection/>
  <mergeCells count="5">
    <mergeCell ref="A2:A3"/>
    <mergeCell ref="N2:P2"/>
    <mergeCell ref="B2:E2"/>
    <mergeCell ref="F2:I2"/>
    <mergeCell ref="J2:M2"/>
  </mergeCells>
  <printOptions/>
  <pageMargins left="1.062992125984252" right="1.0236220472440944" top="0.984251968503937" bottom="0.984251968503937" header="0.5118110236220472" footer="0.5118110236220472"/>
  <pageSetup horizontalDpi="300" verticalDpi="300" orientation="portrait" paperSize="9" scale="55" r:id="rId1"/>
  <headerFooter alignWithMargins="0">
    <oddFooter>&amp;C－２５－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和気　修</cp:lastModifiedBy>
  <cp:lastPrinted>2014-01-17T04:29:42Z</cp:lastPrinted>
  <dcterms:created xsi:type="dcterms:W3CDTF">1999-01-13T01:54:29Z</dcterms:created>
  <dcterms:modified xsi:type="dcterms:W3CDTF">2014-01-17T04:49:01Z</dcterms:modified>
  <cp:category/>
  <cp:version/>
  <cp:contentType/>
  <cp:contentStatus/>
</cp:coreProperties>
</file>