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7650" windowHeight="8970" tabRatio="604" firstSheet="4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７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</sheets>
  <definedNames>
    <definedName name="_xlnm.Print_Area" localSheetId="9">'10表'!$A$1:$H$28</definedName>
    <definedName name="_xlnm.Print_Area" localSheetId="10">'11表'!$A$1:$G$14</definedName>
    <definedName name="_xlnm.Print_Area" localSheetId="11">'12表'!$A$1:$G$12</definedName>
    <definedName name="_xlnm.Print_Area" localSheetId="12">'13表'!$A$1:$H$28</definedName>
    <definedName name="_xlnm.Print_Area" localSheetId="13">'14表'!$A$1:$G$10</definedName>
    <definedName name="_xlnm.Print_Area" localSheetId="14">'15表'!$A$1:$G$8</definedName>
    <definedName name="_xlnm.Print_Area" localSheetId="15">'16表'!$A$1:$H$28</definedName>
    <definedName name="_xlnm.Print_Area" localSheetId="0">'1表'!$A$1:$G$22</definedName>
    <definedName name="_xlnm.Print_Area" localSheetId="2">'3表'!$A$1:$G$11</definedName>
    <definedName name="_xlnm.Print_Area" localSheetId="3">'4表'!$A$1:$H$28</definedName>
    <definedName name="_xlnm.Print_Area" localSheetId="4">'5表'!$A$1:$G$9</definedName>
    <definedName name="_xlnm.Print_Area" localSheetId="5">'6表'!$A$1:$G$11</definedName>
    <definedName name="_xlnm.Print_Area" localSheetId="6">'７表'!$A$1:$H$28</definedName>
    <definedName name="_xlnm.Print_Area" localSheetId="7">'8表'!$A$1:$G$12</definedName>
    <definedName name="_xlnm.Print_Area" localSheetId="8">'9表'!$A$1:$G$11</definedName>
  </definedNames>
  <calcPr fullCalcOnLoad="1"/>
</workbook>
</file>

<file path=xl/sharedStrings.xml><?xml version="1.0" encoding="utf-8"?>
<sst xmlns="http://schemas.openxmlformats.org/spreadsheetml/2006/main" count="592" uniqueCount="189">
  <si>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</si>
  <si>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</si>
  <si>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</si>
  <si>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</si>
  <si>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</si>
  <si>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</si>
  <si>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</si>
  <si>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</si>
  <si>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</si>
  <si>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</si>
  <si>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</si>
  <si>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</si>
  <si>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</si>
  <si>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</si>
  <si>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</si>
  <si>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</si>
  <si>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</si>
  <si>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</si>
  <si>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100～299</t>
  </si>
  <si>
    <t>総    数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</si>
  <si>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</si>
  <si>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</si>
  <si>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</si>
  <si>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</si>
  <si>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</si>
  <si>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</si>
  <si>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</si>
  <si>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</si>
  <si>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</si>
  <si>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</si>
  <si>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</si>
  <si>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</si>
  <si>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</si>
  <si>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</si>
  <si>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</si>
  <si>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</si>
  <si>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</si>
  <si>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</si>
  <si>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</si>
  <si>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</si>
  <si>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</si>
  <si>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</si>
  <si>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</si>
  <si>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</si>
  <si>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</si>
  <si>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</si>
  <si>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</si>
  <si>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</si>
  <si>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</si>
  <si>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</si>
  <si>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</si>
  <si>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</si>
  <si>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</si>
  <si>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</si>
  <si>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</si>
  <si>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</si>
  <si>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</si>
  <si>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</si>
  <si>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</si>
  <si>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</si>
  <si>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</si>
  <si>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</si>
  <si>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</si>
  <si>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有形固定資産投資額</t>
  </si>
  <si>
    <t>増 減     （万円）</t>
  </si>
  <si>
    <t>-</t>
  </si>
  <si>
    <t>16年</t>
  </si>
  <si>
    <t>平成16年</t>
  </si>
  <si>
    <t>16年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</si>
  <si>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</si>
  <si>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</si>
  <si>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</si>
  <si>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</si>
  <si>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</si>
  <si>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</si>
  <si>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</si>
  <si>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</si>
  <si>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</si>
  <si>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</si>
  <si>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</si>
  <si>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</si>
  <si>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平成17年</t>
  </si>
  <si>
    <t>17年</t>
  </si>
  <si>
    <t>17年</t>
  </si>
  <si>
    <t>区    分</t>
  </si>
  <si>
    <t>16年</t>
  </si>
  <si>
    <t>17年</t>
  </si>
  <si>
    <t xml:space="preserve">(単位：万円、％) </t>
  </si>
  <si>
    <t>区分</t>
  </si>
  <si>
    <t>従業者</t>
  </si>
  <si>
    <t>生産額</t>
  </si>
  <si>
    <t>構成比(%)</t>
  </si>
  <si>
    <t>平成18年</t>
  </si>
  <si>
    <t>18年</t>
  </si>
  <si>
    <t>18年</t>
  </si>
  <si>
    <t>18年</t>
  </si>
  <si>
    <t>総    数</t>
  </si>
  <si>
    <t>4 ～ 9</t>
  </si>
  <si>
    <t>10～19</t>
  </si>
  <si>
    <t>20～29</t>
  </si>
  <si>
    <t>30～99</t>
  </si>
  <si>
    <t>100～299</t>
  </si>
  <si>
    <t>300～499</t>
  </si>
  <si>
    <t>総    数</t>
  </si>
  <si>
    <t>平成19年</t>
  </si>
  <si>
    <t>500以上</t>
  </si>
  <si>
    <t>19年</t>
  </si>
  <si>
    <t>19年</t>
  </si>
  <si>
    <t>19年</t>
  </si>
  <si>
    <t>(注）従業員30人以上の事業所。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</si>
  <si>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</si>
  <si>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</si>
  <si>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</si>
  <si>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</si>
  <si>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</si>
  <si>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</si>
  <si>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</si>
  <si>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</si>
  <si>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</si>
  <si>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事業所数</t>
  </si>
  <si>
    <t>年  次</t>
  </si>
  <si>
    <t>平成16年</t>
  </si>
  <si>
    <t>平成17年</t>
  </si>
  <si>
    <t>平成18年</t>
  </si>
  <si>
    <t>平成19年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</si>
  <si>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</si>
  <si>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</si>
  <si>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</si>
  <si>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</si>
  <si>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</si>
  <si>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</si>
  <si>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</si>
  <si>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</si>
  <si>
    <t>平成20年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</si>
  <si>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</si>
  <si>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</si>
  <si>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</si>
  <si>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</si>
  <si>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</si>
  <si>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</si>
  <si>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</si>
  <si>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</si>
  <si>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</si>
  <si>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</si>
  <si>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</si>
  <si>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</si>
  <si>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</si>
  <si>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</si>
  <si>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</si>
  <si>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</si>
  <si>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</si>
  <si>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</si>
  <si>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</si>
  <si>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</si>
  <si>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</si>
  <si>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</si>
  <si>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</si>
  <si>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</si>
  <si>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</si>
  <si>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平成20年</t>
  </si>
  <si>
    <t>平成20年</t>
  </si>
  <si>
    <t>△ 1,561,997</t>
  </si>
  <si>
    <t>いる。</t>
  </si>
  <si>
    <t>平成20年</t>
  </si>
  <si>
    <t>20年</t>
  </si>
  <si>
    <t>平成20年</t>
  </si>
  <si>
    <t>4～9</t>
  </si>
  <si>
    <t>20年</t>
  </si>
  <si>
    <t>20年</t>
  </si>
  <si>
    <t>△11.5</t>
  </si>
  <si>
    <t>平成21年</t>
  </si>
  <si>
    <t>いる。</t>
  </si>
  <si>
    <t>平成21年</t>
  </si>
  <si>
    <t>平成21年</t>
  </si>
  <si>
    <t>△ 1,064,542</t>
  </si>
  <si>
    <t>△31.8</t>
  </si>
  <si>
    <t>21年</t>
  </si>
  <si>
    <t xml:space="preserve"> (単位：所、％、指数：平成16年＝100）</t>
  </si>
  <si>
    <t>21年</t>
  </si>
  <si>
    <t>指    数</t>
  </si>
  <si>
    <t>21年</t>
  </si>
  <si>
    <t>　本市の工業の生産活動を見ると、事業所数は450事業所で、前年に比べ45事業所、</t>
  </si>
  <si>
    <t>　従業者数は、13,632人で、前年に比べ925人、6.4％減少している。</t>
  </si>
  <si>
    <t>　製造品出荷額は、3,513億4,247万円で、前年に比べ612億6,268万円、14.8％減少して</t>
  </si>
  <si>
    <t>　付加価値額は、1,212億4,393万円で、前年に比べ148億4,077万円、10.9％減少して</t>
  </si>
  <si>
    <t>　資産投資額は、97億4,360万円で、前年に比べ105億5,980万円、52.0％減少している。</t>
  </si>
  <si>
    <t>平成21年</t>
  </si>
  <si>
    <t>30人以上の事業所</t>
  </si>
  <si>
    <t>9.1％減少している。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</si>
</sst>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  <numFmt numFmtId="234" formatCode="&quot;\&quot;#,##0_);[Red]\(&quot;\&quot;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86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4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4" fillId="0" borderId="0" xfId="17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90" fontId="2" fillId="0" borderId="6" xfId="17" applyNumberFormat="1" applyFont="1" applyBorder="1" applyAlignment="1">
      <alignment vertical="center"/>
    </xf>
    <xf numFmtId="189" fontId="5" fillId="0" borderId="3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186" fontId="9" fillId="0" borderId="2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2" xfId="0" applyNumberFormat="1" applyFont="1" applyBorder="1" applyAlignment="1">
      <alignment horizontal="right" vertical="center"/>
    </xf>
    <xf numFmtId="189" fontId="2" fillId="0" borderId="8" xfId="17" applyNumberFormat="1" applyFont="1" applyBorder="1" applyAlignment="1">
      <alignment vertical="center"/>
    </xf>
    <xf numFmtId="189" fontId="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3" xfId="0" applyNumberFormat="1" applyFont="1" applyBorder="1" applyAlignment="1">
      <alignment vertical="center"/>
    </xf>
    <xf numFmtId="185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5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9" fontId="2" fillId="0" borderId="9" xfId="17" applyNumberFormat="1" applyFon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7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21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9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38" fontId="5" fillId="0" borderId="7" xfId="17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189" fontId="5" fillId="0" borderId="12" xfId="17" applyNumberFormat="1" applyFont="1" applyBorder="1" applyAlignment="1">
      <alignment horizontal="right" vertical="center"/>
    </xf>
    <xf numFmtId="189" fontId="9" fillId="0" borderId="13" xfId="17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186" fontId="2" fillId="0" borderId="5" xfId="0" applyNumberFormat="1" applyFont="1" applyBorder="1" applyAlignment="1">
      <alignment horizontal="right" vertical="center"/>
    </xf>
    <xf numFmtId="186" fontId="5" fillId="0" borderId="5" xfId="0" applyNumberFormat="1" applyFont="1" applyBorder="1" applyAlignment="1">
      <alignment vertical="center"/>
    </xf>
    <xf numFmtId="186" fontId="5" fillId="0" borderId="18" xfId="0" applyNumberFormat="1" applyFont="1" applyBorder="1" applyAlignment="1">
      <alignment horizontal="right" vertical="center"/>
    </xf>
    <xf numFmtId="186" fontId="2" fillId="0" borderId="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186" fontId="2" fillId="0" borderId="5" xfId="0" applyNumberFormat="1" applyFont="1" applyBorder="1" applyAlignment="1">
      <alignment vertical="center"/>
    </xf>
    <xf numFmtId="186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6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85" fontId="9" fillId="0" borderId="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13" xfId="17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38" fontId="14" fillId="0" borderId="13" xfId="17" applyFont="1" applyBorder="1" applyAlignment="1">
      <alignment horizontal="center" vertical="center"/>
    </xf>
    <xf numFmtId="190" fontId="14" fillId="0" borderId="23" xfId="17" applyNumberFormat="1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90" fontId="4" fillId="0" borderId="23" xfId="17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210" fontId="5" fillId="0" borderId="18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9" xfId="17" applyNumberFormat="1" applyFont="1" applyBorder="1" applyAlignment="1">
      <alignment vertical="center"/>
    </xf>
    <xf numFmtId="185" fontId="5" fillId="0" borderId="3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2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207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207" fontId="5" fillId="0" borderId="31" xfId="0" applyNumberFormat="1" applyFont="1" applyBorder="1" applyAlignment="1">
      <alignment vertical="center"/>
    </xf>
    <xf numFmtId="38" fontId="5" fillId="0" borderId="31" xfId="17" applyFont="1" applyBorder="1" applyAlignment="1">
      <alignment vertical="center"/>
    </xf>
    <xf numFmtId="185" fontId="9" fillId="0" borderId="13" xfId="0" applyNumberFormat="1" applyFont="1" applyBorder="1" applyAlignment="1">
      <alignment horizontal="right" vertical="center"/>
    </xf>
    <xf numFmtId="3" fontId="5" fillId="0" borderId="12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17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Alignment="1">
      <alignment/>
    </xf>
    <xf numFmtId="226" fontId="5" fillId="0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12" fontId="16" fillId="0" borderId="0" xfId="0" applyNumberFormat="1" applyFont="1" applyFill="1" applyBorder="1" applyAlignment="1">
      <alignment horizontal="right" vertical="center"/>
    </xf>
    <xf numFmtId="225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90" fontId="2" fillId="0" borderId="32" xfId="17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0" xfId="0" applyFont="1" applyFill="1" applyBorder="1" applyAlignment="1">
      <alignment vertical="center"/>
    </xf>
    <xf numFmtId="225" fontId="5" fillId="0" borderId="5" xfId="0" applyNumberFormat="1" applyFont="1" applyBorder="1" applyAlignment="1">
      <alignment vertical="center"/>
    </xf>
    <xf numFmtId="0" fontId="17" fillId="0" borderId="0" xfId="0" applyFont="1" applyAlignment="1">
      <alignment/>
    </xf>
    <xf numFmtId="220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89" fontId="2" fillId="0" borderId="32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89" fontId="5" fillId="0" borderId="5" xfId="17" applyNumberFormat="1" applyFont="1" applyBorder="1" applyAlignment="1">
      <alignment horizontal="right" vertical="center"/>
    </xf>
    <xf numFmtId="189" fontId="5" fillId="0" borderId="3" xfId="0" applyNumberFormat="1" applyFont="1" applyFill="1" applyBorder="1" applyAlignment="1">
      <alignment horizontal="right" vertical="center"/>
    </xf>
    <xf numFmtId="191" fontId="2" fillId="0" borderId="4" xfId="0" applyNumberFormat="1" applyFont="1" applyBorder="1" applyAlignment="1">
      <alignment vertical="center"/>
    </xf>
    <xf numFmtId="189" fontId="2" fillId="0" borderId="8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189" fontId="5" fillId="0" borderId="29" xfId="0" applyNumberFormat="1" applyFont="1" applyBorder="1" applyAlignment="1">
      <alignment vertical="center"/>
    </xf>
    <xf numFmtId="191" fontId="5" fillId="0" borderId="29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91" fontId="5" fillId="0" borderId="16" xfId="0" applyNumberFormat="1" applyFont="1" applyBorder="1" applyAlignment="1">
      <alignment vertical="center"/>
    </xf>
    <xf numFmtId="0" fontId="19" fillId="0" borderId="0" xfId="0" applyFont="1" applyAlignment="1">
      <alignment/>
    </xf>
    <xf numFmtId="219" fontId="5" fillId="0" borderId="0" xfId="17" applyNumberFormat="1" applyFont="1" applyBorder="1" applyAlignment="1">
      <alignment vertical="center"/>
    </xf>
    <xf numFmtId="219" fontId="5" fillId="0" borderId="14" xfId="17" applyNumberFormat="1" applyFont="1" applyBorder="1" applyAlignment="1">
      <alignment vertical="center"/>
    </xf>
    <xf numFmtId="220" fontId="5" fillId="0" borderId="15" xfId="0" applyNumberFormat="1" applyFont="1" applyBorder="1" applyAlignment="1">
      <alignment vertical="center"/>
    </xf>
    <xf numFmtId="220" fontId="5" fillId="0" borderId="16" xfId="0" applyNumberFormat="1" applyFont="1" applyBorder="1" applyAlignment="1">
      <alignment vertical="center"/>
    </xf>
    <xf numFmtId="232" fontId="5" fillId="0" borderId="15" xfId="17" applyNumberFormat="1" applyFont="1" applyBorder="1" applyAlignment="1">
      <alignment vertical="center"/>
    </xf>
    <xf numFmtId="232" fontId="5" fillId="0" borderId="16" xfId="17" applyNumberFormat="1" applyFont="1" applyBorder="1" applyAlignment="1">
      <alignment vertical="center"/>
    </xf>
    <xf numFmtId="219" fontId="5" fillId="0" borderId="13" xfId="17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189" fontId="5" fillId="0" borderId="2" xfId="17" applyNumberFormat="1" applyFont="1" applyBorder="1" applyAlignment="1">
      <alignment horizontal="right" vertical="center"/>
    </xf>
    <xf numFmtId="189" fontId="9" fillId="0" borderId="1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91" fontId="5" fillId="0" borderId="17" xfId="0" applyNumberFormat="1" applyFont="1" applyBorder="1" applyAlignment="1">
      <alignment horizontal="right" vertical="center"/>
    </xf>
    <xf numFmtId="191" fontId="2" fillId="0" borderId="6" xfId="0" applyNumberFormat="1" applyFont="1" applyBorder="1" applyAlignment="1">
      <alignment vertical="center"/>
    </xf>
    <xf numFmtId="191" fontId="5" fillId="0" borderId="5" xfId="0" applyNumberFormat="1" applyFont="1" applyBorder="1" applyAlignment="1">
      <alignment horizontal="right" vertical="center"/>
    </xf>
    <xf numFmtId="212" fontId="5" fillId="0" borderId="1" xfId="0" applyNumberFormat="1" applyFont="1" applyBorder="1" applyAlignment="1">
      <alignment horizontal="right" vertical="center"/>
    </xf>
    <xf numFmtId="189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86" fontId="9" fillId="0" borderId="2" xfId="0" applyNumberFormat="1" applyFont="1" applyBorder="1" applyAlignment="1">
      <alignment horizontal="right" vertical="center"/>
    </xf>
    <xf numFmtId="189" fontId="9" fillId="0" borderId="2" xfId="17" applyNumberFormat="1" applyFont="1" applyBorder="1" applyAlignment="1">
      <alignment horizontal="right" vertical="center"/>
    </xf>
    <xf numFmtId="191" fontId="4" fillId="0" borderId="0" xfId="0" applyNumberFormat="1" applyFont="1" applyAlignment="1">
      <alignment/>
    </xf>
    <xf numFmtId="220" fontId="4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5" fontId="2" fillId="0" borderId="30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188" fontId="0" fillId="0" borderId="0" xfId="0" applyNumberFormat="1" applyFont="1" applyAlignment="1">
      <alignment/>
    </xf>
    <xf numFmtId="188" fontId="4" fillId="0" borderId="23" xfId="17" applyNumberFormat="1" applyFont="1" applyBorder="1" applyAlignment="1">
      <alignment horizontal="distributed" vertical="center"/>
    </xf>
    <xf numFmtId="188" fontId="5" fillId="0" borderId="2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/>
    </xf>
    <xf numFmtId="188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5" fillId="0" borderId="3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9" fontId="5" fillId="0" borderId="3" xfId="17" applyNumberFormat="1" applyFont="1" applyBorder="1" applyAlignment="1">
      <alignment vertical="center"/>
    </xf>
    <xf numFmtId="186" fontId="5" fillId="0" borderId="5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distributed" vertical="center"/>
    </xf>
    <xf numFmtId="186" fontId="4" fillId="0" borderId="25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210" fontId="2" fillId="0" borderId="4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5" fontId="5" fillId="0" borderId="1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9" fontId="5" fillId="0" borderId="12" xfId="17" applyNumberFormat="1" applyFont="1" applyBorder="1" applyAlignment="1">
      <alignment vertical="center"/>
    </xf>
    <xf numFmtId="189" fontId="5" fillId="0" borderId="5" xfId="0" applyNumberFormat="1" applyFont="1" applyBorder="1" applyAlignment="1">
      <alignment horizontal="right" vertical="center"/>
    </xf>
    <xf numFmtId="191" fontId="5" fillId="0" borderId="5" xfId="17" applyNumberFormat="1" applyFont="1" applyBorder="1" applyAlignment="1">
      <alignment vertical="center"/>
    </xf>
    <xf numFmtId="189" fontId="5" fillId="0" borderId="12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190" fontId="14" fillId="0" borderId="22" xfId="17" applyNumberFormat="1" applyFont="1" applyBorder="1" applyAlignment="1">
      <alignment horizontal="distributed" vertical="center"/>
    </xf>
    <xf numFmtId="0" fontId="17" fillId="0" borderId="30" xfId="0" applyFont="1" applyBorder="1" applyAlignment="1">
      <alignment horizontal="left" vertical="center"/>
    </xf>
    <xf numFmtId="0" fontId="14" fillId="0" borderId="8" xfId="0" applyFont="1" applyBorder="1" applyAlignment="1">
      <alignment horizontal="distributed" vertical="center"/>
    </xf>
    <xf numFmtId="0" fontId="14" fillId="0" borderId="3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190" fontId="14" fillId="0" borderId="8" xfId="17" applyNumberFormat="1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0" xfId="17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212" fontId="17" fillId="0" borderId="3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0" fontId="4" fillId="0" borderId="8" xfId="17" applyNumberFormat="1" applyFont="1" applyBorder="1" applyAlignment="1">
      <alignment horizontal="distributed" vertical="center"/>
    </xf>
    <xf numFmtId="190" fontId="4" fillId="0" borderId="30" xfId="17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Normal="75" workbookViewId="0" topLeftCell="A1">
      <selection activeCell="I3" sqref="I3"/>
    </sheetView>
  </sheetViews>
  <sheetFormatPr defaultColWidth="9.00390625" defaultRowHeight="13.5"/>
  <cols>
    <col min="1" max="1" width="20.375" style="6" customWidth="1"/>
    <col min="2" max="2" width="7.00390625" style="6" customWidth="1"/>
    <col min="3" max="6" width="14.125" style="6" customWidth="1"/>
    <col min="7" max="7" width="0.6171875" style="6" customWidth="1"/>
    <col min="8" max="8" width="9.875" style="6" bestFit="1" customWidth="1"/>
    <col min="9" max="16384" width="9.00390625" style="6" customWidth="1"/>
  </cols>
  <sheetData>
    <row r="1" spans="1:7" s="250" customFormat="1" ht="24.75" customHeight="1">
      <c r="A1" s="340" t="s">
        <v>78</v>
      </c>
      <c r="B1" s="340"/>
      <c r="C1" s="340"/>
      <c r="D1" s="340"/>
      <c r="E1" s="340"/>
      <c r="F1" s="340"/>
      <c r="G1" s="340"/>
    </row>
    <row r="2" spans="1:7" s="53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181</v>
      </c>
    </row>
    <row r="4" s="3" customFormat="1" ht="24.75" customHeight="1">
      <c r="A4" s="3" t="s">
        <v>188</v>
      </c>
    </row>
    <row r="5" spans="1:7" s="53" customFormat="1" ht="24.75" customHeight="1">
      <c r="A5" s="339" t="s">
        <v>182</v>
      </c>
      <c r="B5" s="339"/>
      <c r="C5" s="339"/>
      <c r="D5" s="339"/>
      <c r="E5" s="339"/>
      <c r="F5" s="339"/>
      <c r="G5" s="339"/>
    </row>
    <row r="6" spans="1:7" s="53" customFormat="1" ht="24.75" customHeight="1">
      <c r="A6" s="339" t="s">
        <v>183</v>
      </c>
      <c r="B6" s="339"/>
      <c r="C6" s="339"/>
      <c r="D6" s="339"/>
      <c r="E6" s="339"/>
      <c r="F6" s="339"/>
      <c r="G6" s="339"/>
    </row>
    <row r="7" spans="1:7" s="53" customFormat="1" ht="24.75" customHeight="1">
      <c r="A7" s="339" t="s">
        <v>162</v>
      </c>
      <c r="B7" s="339"/>
      <c r="C7" s="339"/>
      <c r="D7" s="339"/>
      <c r="E7" s="339"/>
      <c r="F7" s="339"/>
      <c r="G7" s="339"/>
    </row>
    <row r="8" spans="1:7" s="53" customFormat="1" ht="24.75" customHeight="1">
      <c r="A8" s="339" t="s">
        <v>184</v>
      </c>
      <c r="B8" s="339"/>
      <c r="C8" s="339"/>
      <c r="D8" s="339"/>
      <c r="E8" s="339"/>
      <c r="F8" s="339"/>
      <c r="G8" s="339"/>
    </row>
    <row r="9" spans="1:7" s="53" customFormat="1" ht="24.75" customHeight="1">
      <c r="A9" s="339" t="s">
        <v>171</v>
      </c>
      <c r="B9" s="339"/>
      <c r="C9" s="339"/>
      <c r="D9" s="339"/>
      <c r="E9" s="339"/>
      <c r="F9" s="339"/>
      <c r="G9" s="339"/>
    </row>
    <row r="10" spans="1:7" s="53" customFormat="1" ht="24.75" customHeight="1">
      <c r="A10" s="3" t="s">
        <v>185</v>
      </c>
      <c r="B10" s="3"/>
      <c r="C10" s="3"/>
      <c r="D10" s="3"/>
      <c r="E10" s="3"/>
      <c r="F10" s="3"/>
      <c r="G10" s="3"/>
    </row>
    <row r="11" spans="1:7" s="53" customFormat="1" ht="24.75" customHeight="1">
      <c r="A11" s="3"/>
      <c r="B11" s="3"/>
      <c r="C11" s="3"/>
      <c r="D11" s="3"/>
      <c r="E11" s="3"/>
      <c r="F11" s="3"/>
      <c r="G11" s="3"/>
    </row>
    <row r="12" spans="1:7" s="53" customFormat="1" ht="24.75" customHeight="1">
      <c r="A12" s="2" t="s">
        <v>117</v>
      </c>
      <c r="B12" s="2"/>
      <c r="C12" s="2"/>
      <c r="D12" s="2"/>
      <c r="E12" s="2"/>
      <c r="F12" s="2"/>
      <c r="G12" s="2"/>
    </row>
    <row r="13" spans="1:7" s="2" customFormat="1" ht="30" customHeight="1">
      <c r="A13" s="333" t="s">
        <v>118</v>
      </c>
      <c r="B13" s="333" t="s">
        <v>22</v>
      </c>
      <c r="C13" s="335" t="s">
        <v>186</v>
      </c>
      <c r="D13" s="335" t="s">
        <v>163</v>
      </c>
      <c r="E13" s="337" t="s">
        <v>23</v>
      </c>
      <c r="F13" s="317" t="s">
        <v>57</v>
      </c>
      <c r="G13" s="11"/>
    </row>
    <row r="14" spans="1:7" s="11" customFormat="1" ht="30" customHeight="1">
      <c r="A14" s="334"/>
      <c r="B14" s="334"/>
      <c r="C14" s="336"/>
      <c r="D14" s="336"/>
      <c r="E14" s="338"/>
      <c r="F14" s="318" t="s">
        <v>24</v>
      </c>
      <c r="G14" s="30"/>
    </row>
    <row r="15" spans="1:9" s="11" customFormat="1" ht="34.5" customHeight="1">
      <c r="A15" s="243" t="s">
        <v>119</v>
      </c>
      <c r="B15" s="243" t="s">
        <v>25</v>
      </c>
      <c r="C15" s="244">
        <v>450</v>
      </c>
      <c r="D15" s="244">
        <v>495</v>
      </c>
      <c r="E15" s="244">
        <f aca="true" t="shared" si="0" ref="E15:E22">C15-D15</f>
        <v>-45</v>
      </c>
      <c r="F15" s="245">
        <f>E15/D15*100</f>
        <v>-9.090909090909092</v>
      </c>
      <c r="G15" s="54"/>
      <c r="H15" s="30"/>
      <c r="I15" s="30"/>
    </row>
    <row r="16" spans="1:9" ht="34.5" customHeight="1">
      <c r="A16" s="243" t="s">
        <v>2</v>
      </c>
      <c r="B16" s="243" t="s">
        <v>26</v>
      </c>
      <c r="C16" s="246">
        <v>13632</v>
      </c>
      <c r="D16" s="246">
        <v>14557</v>
      </c>
      <c r="E16" s="246">
        <f t="shared" si="0"/>
        <v>-925</v>
      </c>
      <c r="F16" s="247">
        <f aca="true" t="shared" si="1" ref="F16:F22">E16/D16*100</f>
        <v>-6.354331249570653</v>
      </c>
      <c r="G16" s="57"/>
      <c r="H16" s="55"/>
      <c r="I16" s="56"/>
    </row>
    <row r="17" spans="1:9" ht="34.5" customHeight="1">
      <c r="A17" s="243" t="s">
        <v>3</v>
      </c>
      <c r="B17" s="243" t="s">
        <v>12</v>
      </c>
      <c r="C17" s="246">
        <v>35134247</v>
      </c>
      <c r="D17" s="246">
        <v>41260515</v>
      </c>
      <c r="E17" s="246">
        <f t="shared" si="0"/>
        <v>-6126268</v>
      </c>
      <c r="F17" s="247">
        <f t="shared" si="1"/>
        <v>-14.847773955317814</v>
      </c>
      <c r="G17" s="57"/>
      <c r="H17" s="58"/>
      <c r="I17" s="58"/>
    </row>
    <row r="18" spans="1:9" ht="34.5" customHeight="1">
      <c r="A18" s="243" t="s">
        <v>11</v>
      </c>
      <c r="B18" s="243" t="s">
        <v>12</v>
      </c>
      <c r="C18" s="246">
        <v>12124393</v>
      </c>
      <c r="D18" s="246">
        <v>13608470</v>
      </c>
      <c r="E18" s="246">
        <f t="shared" si="0"/>
        <v>-1484077</v>
      </c>
      <c r="F18" s="247">
        <f>E18/D18*100</f>
        <v>-10.905538976828403</v>
      </c>
      <c r="G18" s="57"/>
      <c r="H18" s="58"/>
      <c r="I18" s="58"/>
    </row>
    <row r="19" spans="1:9" ht="34.5" customHeight="1">
      <c r="A19" s="243" t="s">
        <v>56</v>
      </c>
      <c r="B19" s="243" t="s">
        <v>12</v>
      </c>
      <c r="C19" s="246">
        <v>974360</v>
      </c>
      <c r="D19" s="246">
        <v>2030340</v>
      </c>
      <c r="E19" s="246">
        <f t="shared" si="0"/>
        <v>-1055980</v>
      </c>
      <c r="F19" s="247">
        <f t="shared" si="1"/>
        <v>-52.010008175970526</v>
      </c>
      <c r="G19" s="57"/>
      <c r="H19" s="58"/>
      <c r="I19" s="58"/>
    </row>
    <row r="20" spans="1:9" ht="39.75" customHeight="1">
      <c r="A20" s="242" t="s">
        <v>27</v>
      </c>
      <c r="B20" s="243" t="s">
        <v>12</v>
      </c>
      <c r="C20" s="246">
        <f>ROUND(C17/C15,0)</f>
        <v>78076</v>
      </c>
      <c r="D20" s="246">
        <f>ROUND(D17/D15,0)</f>
        <v>83355</v>
      </c>
      <c r="E20" s="246">
        <f t="shared" si="0"/>
        <v>-5279</v>
      </c>
      <c r="F20" s="247">
        <f t="shared" si="1"/>
        <v>-6.333153380121169</v>
      </c>
      <c r="G20" s="57"/>
      <c r="H20" s="58"/>
      <c r="I20" s="58"/>
    </row>
    <row r="21" spans="1:9" ht="39.75" customHeight="1">
      <c r="A21" s="242" t="s">
        <v>28</v>
      </c>
      <c r="B21" s="243" t="s">
        <v>12</v>
      </c>
      <c r="C21" s="246">
        <f>ROUND(C17/C16,0)</f>
        <v>2577</v>
      </c>
      <c r="D21" s="246">
        <f>ROUND(D17/D16,0)</f>
        <v>2834</v>
      </c>
      <c r="E21" s="246">
        <f>C21-D21</f>
        <v>-257</v>
      </c>
      <c r="F21" s="247">
        <f t="shared" si="1"/>
        <v>-9.068454481298518</v>
      </c>
      <c r="G21" s="57"/>
      <c r="H21" s="58"/>
      <c r="I21" s="58"/>
    </row>
    <row r="22" spans="1:9" ht="39.75" customHeight="1">
      <c r="A22" s="248" t="s">
        <v>29</v>
      </c>
      <c r="B22" s="241" t="s">
        <v>26</v>
      </c>
      <c r="C22" s="249">
        <f>ROUND(C16/C15,1)</f>
        <v>30.3</v>
      </c>
      <c r="D22" s="249">
        <f>ROUND(D16/D15,1)</f>
        <v>29.4</v>
      </c>
      <c r="E22" s="249">
        <f t="shared" si="0"/>
        <v>0.9000000000000021</v>
      </c>
      <c r="F22" s="249">
        <f t="shared" si="1"/>
        <v>3.0612244897959258</v>
      </c>
      <c r="H22" s="58"/>
      <c r="I22" s="58"/>
    </row>
    <row r="23" spans="2:10" ht="39.75" customHeight="1">
      <c r="B23" s="59"/>
      <c r="H23" s="56"/>
      <c r="I23" s="58"/>
      <c r="J23" s="58"/>
    </row>
    <row r="24" spans="8:10" ht="21.75" customHeight="1">
      <c r="H24" s="56"/>
      <c r="I24" s="58"/>
      <c r="J24" s="58"/>
    </row>
    <row r="25" spans="6:10" ht="14.25">
      <c r="F25" s="60"/>
      <c r="J25" s="56"/>
    </row>
    <row r="26" ht="14.25">
      <c r="J26" s="56"/>
    </row>
    <row r="27" ht="14.25">
      <c r="J27" s="56"/>
    </row>
    <row r="28" ht="14.25">
      <c r="J28" s="56"/>
    </row>
  </sheetData>
  <mergeCells count="11">
    <mergeCell ref="A1:G1"/>
    <mergeCell ref="A5:G5"/>
    <mergeCell ref="D13:D14"/>
    <mergeCell ref="A6:G6"/>
    <mergeCell ref="A8:G8"/>
    <mergeCell ref="A7:G7"/>
    <mergeCell ref="A13:A14"/>
    <mergeCell ref="B13:B14"/>
    <mergeCell ref="C13:C14"/>
    <mergeCell ref="E13:E14"/>
    <mergeCell ref="A9:G9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&amp;C&amp;"ＭＳ 明朝,標準"－４－</oddFooter>
  </headerFooter>
  <colBreaks count="1" manualBreakCount="1">
    <brk id="6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A1">
      <selection activeCell="D16" sqref="D16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48</v>
      </c>
      <c r="B1" s="2"/>
      <c r="C1" s="2"/>
      <c r="D1" s="2"/>
      <c r="E1" s="2"/>
      <c r="F1" s="2"/>
      <c r="G1" s="2"/>
      <c r="H1" s="68"/>
    </row>
    <row r="2" spans="1:8" ht="27.75" customHeight="1">
      <c r="A2" s="343" t="s">
        <v>49</v>
      </c>
      <c r="B2" s="343"/>
      <c r="C2" s="342" t="s">
        <v>170</v>
      </c>
      <c r="D2" s="343"/>
      <c r="E2" s="342" t="s">
        <v>159</v>
      </c>
      <c r="F2" s="343"/>
      <c r="G2" s="342" t="s">
        <v>50</v>
      </c>
      <c r="H2" s="346"/>
    </row>
    <row r="3" spans="1:8" ht="27.75" customHeight="1">
      <c r="A3" s="349"/>
      <c r="B3" s="349"/>
      <c r="C3" s="154" t="s">
        <v>46</v>
      </c>
      <c r="D3" s="164" t="s">
        <v>91</v>
      </c>
      <c r="E3" s="154" t="s">
        <v>46</v>
      </c>
      <c r="F3" s="164" t="s">
        <v>91</v>
      </c>
      <c r="G3" s="287" t="s">
        <v>47</v>
      </c>
      <c r="H3" s="165" t="s">
        <v>36</v>
      </c>
    </row>
    <row r="4" spans="1:8" s="25" customFormat="1" ht="27.75" customHeight="1">
      <c r="A4" s="348" t="s">
        <v>19</v>
      </c>
      <c r="B4" s="348"/>
      <c r="C4" s="97">
        <v>35134247</v>
      </c>
      <c r="D4" s="24">
        <v>100</v>
      </c>
      <c r="E4" s="97">
        <v>41260515</v>
      </c>
      <c r="F4" s="24">
        <v>100</v>
      </c>
      <c r="G4" s="97">
        <f>C4-E4</f>
        <v>-6126268</v>
      </c>
      <c r="H4" s="139">
        <f>G4/E4*100</f>
        <v>-14.847773955317814</v>
      </c>
    </row>
    <row r="5" spans="1:8" ht="27.75" customHeight="1">
      <c r="A5" s="83">
        <v>9</v>
      </c>
      <c r="B5" s="166" t="s">
        <v>134</v>
      </c>
      <c r="C5" s="38">
        <v>1191730</v>
      </c>
      <c r="D5" s="62">
        <f aca="true" t="shared" si="0" ref="D5:D12">C5/$C$4*100</f>
        <v>3.3919326633071143</v>
      </c>
      <c r="E5" s="38">
        <v>1247740</v>
      </c>
      <c r="F5" s="62">
        <f aca="true" t="shared" si="1" ref="F5:F12">E5/$E$4*100</f>
        <v>3.0240533837253363</v>
      </c>
      <c r="G5" s="299">
        <f aca="true" t="shared" si="2" ref="G5:G28">C5-E5</f>
        <v>-56010</v>
      </c>
      <c r="H5" s="137">
        <f aca="true" t="shared" si="3" ref="H5:H28">G5/E5*100</f>
        <v>-4.488915960055781</v>
      </c>
    </row>
    <row r="6" spans="1:8" ht="27.75" customHeight="1">
      <c r="A6" s="83">
        <v>10</v>
      </c>
      <c r="B6" s="218" t="s">
        <v>135</v>
      </c>
      <c r="C6" s="258">
        <v>196718</v>
      </c>
      <c r="D6" s="62">
        <f t="shared" si="0"/>
        <v>0.5599038453848179</v>
      </c>
      <c r="E6" s="258">
        <v>201622</v>
      </c>
      <c r="F6" s="62">
        <f t="shared" si="1"/>
        <v>0.48865604319286854</v>
      </c>
      <c r="G6" s="299">
        <f t="shared" si="2"/>
        <v>-4904</v>
      </c>
      <c r="H6" s="137">
        <f t="shared" si="3"/>
        <v>-2.432274255785579</v>
      </c>
    </row>
    <row r="7" spans="1:8" ht="27.75" customHeight="1">
      <c r="A7" s="83">
        <v>11</v>
      </c>
      <c r="B7" s="166" t="s">
        <v>136</v>
      </c>
      <c r="C7" s="228">
        <v>74293</v>
      </c>
      <c r="D7" s="62">
        <f t="shared" si="0"/>
        <v>0.21145465277795764</v>
      </c>
      <c r="E7" s="228">
        <v>99513</v>
      </c>
      <c r="F7" s="62">
        <f t="shared" si="1"/>
        <v>0.24118215683929298</v>
      </c>
      <c r="G7" s="299">
        <f t="shared" si="2"/>
        <v>-25220</v>
      </c>
      <c r="H7" s="137">
        <f t="shared" si="3"/>
        <v>-25.343422467416314</v>
      </c>
    </row>
    <row r="8" spans="1:8" ht="27.75" customHeight="1">
      <c r="A8" s="83">
        <v>12</v>
      </c>
      <c r="B8" s="166" t="s">
        <v>137</v>
      </c>
      <c r="C8" s="44">
        <v>1769904</v>
      </c>
      <c r="D8" s="62">
        <f t="shared" si="0"/>
        <v>5.037546414471327</v>
      </c>
      <c r="E8" s="44">
        <v>1926562</v>
      </c>
      <c r="F8" s="62">
        <f t="shared" si="1"/>
        <v>4.669263095722387</v>
      </c>
      <c r="G8" s="299">
        <f t="shared" si="2"/>
        <v>-156658</v>
      </c>
      <c r="H8" s="137">
        <f t="shared" si="3"/>
        <v>-8.1314798070345</v>
      </c>
    </row>
    <row r="9" spans="1:8" ht="27.75" customHeight="1">
      <c r="A9" s="83">
        <v>13</v>
      </c>
      <c r="B9" s="166" t="s">
        <v>138</v>
      </c>
      <c r="C9" s="44">
        <v>1132587</v>
      </c>
      <c r="D9" s="62">
        <f t="shared" si="0"/>
        <v>3.2235983312805883</v>
      </c>
      <c r="E9" s="44">
        <v>1412516</v>
      </c>
      <c r="F9" s="62">
        <f t="shared" si="1"/>
        <v>3.4234085541588613</v>
      </c>
      <c r="G9" s="299">
        <f t="shared" si="2"/>
        <v>-279929</v>
      </c>
      <c r="H9" s="137">
        <f t="shared" si="3"/>
        <v>-19.817757816548625</v>
      </c>
    </row>
    <row r="10" spans="1:8" ht="27.75" customHeight="1">
      <c r="A10" s="83">
        <v>14</v>
      </c>
      <c r="B10" s="166" t="s">
        <v>139</v>
      </c>
      <c r="C10" s="44">
        <v>103540</v>
      </c>
      <c r="D10" s="62">
        <f t="shared" si="0"/>
        <v>0.2946982185216606</v>
      </c>
      <c r="E10" s="44">
        <v>124374</v>
      </c>
      <c r="F10" s="62">
        <f t="shared" si="1"/>
        <v>0.30143588852441616</v>
      </c>
      <c r="G10" s="299">
        <f t="shared" si="2"/>
        <v>-20834</v>
      </c>
      <c r="H10" s="137">
        <f t="shared" si="3"/>
        <v>-16.751089455995626</v>
      </c>
    </row>
    <row r="11" spans="1:8" ht="27.75" customHeight="1">
      <c r="A11" s="83">
        <v>15</v>
      </c>
      <c r="B11" s="166" t="s">
        <v>140</v>
      </c>
      <c r="C11" s="44">
        <v>301729</v>
      </c>
      <c r="D11" s="62">
        <f t="shared" si="0"/>
        <v>0.858788862046766</v>
      </c>
      <c r="E11" s="44">
        <v>263303</v>
      </c>
      <c r="F11" s="62">
        <f t="shared" si="1"/>
        <v>0.6381476333972079</v>
      </c>
      <c r="G11" s="299">
        <f t="shared" si="2"/>
        <v>38426</v>
      </c>
      <c r="H11" s="137">
        <f t="shared" si="3"/>
        <v>14.593832960505576</v>
      </c>
    </row>
    <row r="12" spans="1:8" ht="27.75" customHeight="1">
      <c r="A12" s="83">
        <v>16</v>
      </c>
      <c r="B12" s="166" t="s">
        <v>141</v>
      </c>
      <c r="C12" s="44">
        <v>4689836</v>
      </c>
      <c r="D12" s="62">
        <f t="shared" si="0"/>
        <v>13.348332184264544</v>
      </c>
      <c r="E12" s="44">
        <v>3844746</v>
      </c>
      <c r="F12" s="62">
        <f t="shared" si="1"/>
        <v>9.318221064375953</v>
      </c>
      <c r="G12" s="299">
        <f t="shared" si="2"/>
        <v>845090</v>
      </c>
      <c r="H12" s="137">
        <f t="shared" si="3"/>
        <v>21.98038570038177</v>
      </c>
    </row>
    <row r="13" spans="1:8" ht="27.75" customHeight="1">
      <c r="A13" s="83">
        <v>17</v>
      </c>
      <c r="B13" s="166" t="s">
        <v>142</v>
      </c>
      <c r="C13" s="20" t="s">
        <v>158</v>
      </c>
      <c r="D13" s="197" t="s">
        <v>158</v>
      </c>
      <c r="E13" s="20" t="s">
        <v>158</v>
      </c>
      <c r="F13" s="197" t="s">
        <v>158</v>
      </c>
      <c r="G13" s="43" t="s">
        <v>158</v>
      </c>
      <c r="H13" s="196" t="s">
        <v>158</v>
      </c>
    </row>
    <row r="14" spans="1:8" ht="27.75" customHeight="1">
      <c r="A14" s="83">
        <v>18</v>
      </c>
      <c r="B14" s="218" t="s">
        <v>143</v>
      </c>
      <c r="C14" s="258">
        <v>5923391</v>
      </c>
      <c r="D14" s="62">
        <f>C14/$C$4*100</f>
        <v>16.85930824132932</v>
      </c>
      <c r="E14" s="258">
        <v>5761073</v>
      </c>
      <c r="F14" s="62">
        <f>E14/$E$4*100</f>
        <v>13.962678362109635</v>
      </c>
      <c r="G14" s="299">
        <f t="shared" si="2"/>
        <v>162318</v>
      </c>
      <c r="H14" s="312">
        <f t="shared" si="3"/>
        <v>2.8174959768779186</v>
      </c>
    </row>
    <row r="15" spans="1:8" ht="27.75" customHeight="1">
      <c r="A15" s="83">
        <v>19</v>
      </c>
      <c r="B15" s="166" t="s">
        <v>144</v>
      </c>
      <c r="C15" s="20" t="s">
        <v>158</v>
      </c>
      <c r="D15" s="197" t="s">
        <v>158</v>
      </c>
      <c r="E15" s="20" t="s">
        <v>158</v>
      </c>
      <c r="F15" s="197" t="s">
        <v>158</v>
      </c>
      <c r="G15" s="43" t="s">
        <v>158</v>
      </c>
      <c r="H15" s="196" t="s">
        <v>158</v>
      </c>
    </row>
    <row r="16" spans="1:8" ht="27.75" customHeight="1">
      <c r="A16" s="83">
        <v>20</v>
      </c>
      <c r="B16" s="166" t="s">
        <v>145</v>
      </c>
      <c r="C16" s="44" t="s">
        <v>65</v>
      </c>
      <c r="D16" s="264" t="s">
        <v>65</v>
      </c>
      <c r="E16" s="44" t="s">
        <v>65</v>
      </c>
      <c r="F16" s="264" t="s">
        <v>65</v>
      </c>
      <c r="G16" s="44" t="s">
        <v>65</v>
      </c>
      <c r="H16" s="236" t="s">
        <v>65</v>
      </c>
    </row>
    <row r="17" spans="1:8" ht="27.75" customHeight="1">
      <c r="A17" s="83">
        <v>21</v>
      </c>
      <c r="B17" s="218" t="s">
        <v>146</v>
      </c>
      <c r="C17" s="286">
        <v>639619</v>
      </c>
      <c r="D17" s="62">
        <f aca="true" t="shared" si="4" ref="D17:D28">C17/$C$4*100</f>
        <v>1.8205000949643235</v>
      </c>
      <c r="E17" s="278">
        <v>691478</v>
      </c>
      <c r="F17" s="62">
        <f aca="true" t="shared" si="5" ref="F17:F28">E17/$E$4*100</f>
        <v>1.6758831051914886</v>
      </c>
      <c r="G17" s="299">
        <f t="shared" si="2"/>
        <v>-51859</v>
      </c>
      <c r="H17" s="137">
        <f t="shared" si="3"/>
        <v>-7.499732457142527</v>
      </c>
    </row>
    <row r="18" spans="1:8" ht="27.75" customHeight="1">
      <c r="A18" s="83">
        <v>22</v>
      </c>
      <c r="B18" s="166" t="s">
        <v>147</v>
      </c>
      <c r="C18" s="229">
        <v>281705</v>
      </c>
      <c r="D18" s="62">
        <f t="shared" si="4"/>
        <v>0.8017960367842806</v>
      </c>
      <c r="E18" s="229">
        <v>435973</v>
      </c>
      <c r="F18" s="62">
        <f t="shared" si="5"/>
        <v>1.0566348965833317</v>
      </c>
      <c r="G18" s="299">
        <f t="shared" si="2"/>
        <v>-154268</v>
      </c>
      <c r="H18" s="137">
        <f t="shared" si="3"/>
        <v>-35.38476006541689</v>
      </c>
    </row>
    <row r="19" spans="1:8" ht="27.75" customHeight="1">
      <c r="A19" s="83">
        <v>23</v>
      </c>
      <c r="B19" s="166" t="s">
        <v>148</v>
      </c>
      <c r="C19" s="44">
        <v>2212896</v>
      </c>
      <c r="D19" s="62">
        <f t="shared" si="4"/>
        <v>6.298401670597921</v>
      </c>
      <c r="E19" s="44">
        <v>2942281</v>
      </c>
      <c r="F19" s="62">
        <f t="shared" si="5"/>
        <v>7.130984671422545</v>
      </c>
      <c r="G19" s="299">
        <f t="shared" si="2"/>
        <v>-729385</v>
      </c>
      <c r="H19" s="137">
        <f t="shared" si="3"/>
        <v>-24.789780445851363</v>
      </c>
    </row>
    <row r="20" spans="1:8" ht="27.75" customHeight="1">
      <c r="A20" s="83">
        <v>24</v>
      </c>
      <c r="B20" s="166" t="s">
        <v>149</v>
      </c>
      <c r="C20" s="44">
        <v>2223244</v>
      </c>
      <c r="D20" s="62">
        <f t="shared" si="4"/>
        <v>6.3278544150953335</v>
      </c>
      <c r="E20" s="44">
        <v>2472257</v>
      </c>
      <c r="F20" s="62">
        <f t="shared" si="5"/>
        <v>5.991822932893591</v>
      </c>
      <c r="G20" s="299">
        <f t="shared" si="2"/>
        <v>-249013</v>
      </c>
      <c r="H20" s="137">
        <f t="shared" si="3"/>
        <v>-10.07229426390541</v>
      </c>
    </row>
    <row r="21" spans="1:8" ht="27.75" customHeight="1">
      <c r="A21" s="83">
        <v>25</v>
      </c>
      <c r="B21" s="166" t="s">
        <v>150</v>
      </c>
      <c r="C21" s="44">
        <v>792577</v>
      </c>
      <c r="D21" s="62">
        <f t="shared" si="4"/>
        <v>2.2558530996836224</v>
      </c>
      <c r="E21" s="44">
        <v>1094270</v>
      </c>
      <c r="F21" s="62">
        <f t="shared" si="5"/>
        <v>2.652099713248853</v>
      </c>
      <c r="G21" s="299">
        <f t="shared" si="2"/>
        <v>-301693</v>
      </c>
      <c r="H21" s="137">
        <f t="shared" si="3"/>
        <v>-27.570252314328275</v>
      </c>
    </row>
    <row r="22" spans="1:8" ht="27.75" customHeight="1">
      <c r="A22" s="83">
        <v>26</v>
      </c>
      <c r="B22" s="166" t="s">
        <v>151</v>
      </c>
      <c r="C22" s="44">
        <v>943534</v>
      </c>
      <c r="D22" s="62">
        <f t="shared" si="4"/>
        <v>2.6855108065927813</v>
      </c>
      <c r="E22" s="44">
        <v>1592281</v>
      </c>
      <c r="F22" s="62">
        <f t="shared" si="5"/>
        <v>3.859091434025969</v>
      </c>
      <c r="G22" s="299">
        <f t="shared" si="2"/>
        <v>-648747</v>
      </c>
      <c r="H22" s="137">
        <f t="shared" si="3"/>
        <v>-40.74324820807382</v>
      </c>
    </row>
    <row r="23" spans="1:8" ht="27.75" customHeight="1">
      <c r="A23" s="83">
        <v>27</v>
      </c>
      <c r="B23" s="166" t="s">
        <v>152</v>
      </c>
      <c r="C23" s="44">
        <v>1991506</v>
      </c>
      <c r="D23" s="62">
        <f t="shared" si="4"/>
        <v>5.668275742468595</v>
      </c>
      <c r="E23" s="44">
        <v>2617305</v>
      </c>
      <c r="F23" s="62">
        <f t="shared" si="5"/>
        <v>6.343364836817961</v>
      </c>
      <c r="G23" s="299">
        <f t="shared" si="2"/>
        <v>-625799</v>
      </c>
      <c r="H23" s="137">
        <f t="shared" si="3"/>
        <v>-23.91005251585123</v>
      </c>
    </row>
    <row r="24" spans="1:8" ht="27.75" customHeight="1">
      <c r="A24" s="83">
        <v>28</v>
      </c>
      <c r="B24" s="166" t="s">
        <v>153</v>
      </c>
      <c r="C24" s="44">
        <v>4112574</v>
      </c>
      <c r="D24" s="62">
        <f t="shared" si="4"/>
        <v>11.705314191022794</v>
      </c>
      <c r="E24" s="44">
        <v>5180831</v>
      </c>
      <c r="F24" s="62">
        <f t="shared" si="5"/>
        <v>12.556389565181142</v>
      </c>
      <c r="G24" s="299">
        <f t="shared" si="2"/>
        <v>-1068257</v>
      </c>
      <c r="H24" s="137">
        <f t="shared" si="3"/>
        <v>-20.6194141441788</v>
      </c>
    </row>
    <row r="25" spans="1:8" ht="27.75" customHeight="1">
      <c r="A25" s="83">
        <v>29</v>
      </c>
      <c r="B25" s="166" t="s">
        <v>154</v>
      </c>
      <c r="C25" s="44">
        <v>3047400</v>
      </c>
      <c r="D25" s="62">
        <f t="shared" si="4"/>
        <v>8.673588479070009</v>
      </c>
      <c r="E25" s="44">
        <v>4039532</v>
      </c>
      <c r="F25" s="62">
        <f t="shared" si="5"/>
        <v>9.790309209664494</v>
      </c>
      <c r="G25" s="299">
        <f t="shared" si="2"/>
        <v>-992132</v>
      </c>
      <c r="H25" s="137">
        <f t="shared" si="3"/>
        <v>-24.560567907371446</v>
      </c>
    </row>
    <row r="26" spans="1:8" ht="27.75" customHeight="1">
      <c r="A26" s="83">
        <v>30</v>
      </c>
      <c r="B26" s="166" t="s">
        <v>155</v>
      </c>
      <c r="C26" s="44">
        <v>581026</v>
      </c>
      <c r="D26" s="62">
        <f t="shared" si="4"/>
        <v>1.6537311871234923</v>
      </c>
      <c r="E26" s="44">
        <v>728265</v>
      </c>
      <c r="F26" s="62">
        <f t="shared" si="5"/>
        <v>1.7650409840982353</v>
      </c>
      <c r="G26" s="299">
        <f t="shared" si="2"/>
        <v>-147239</v>
      </c>
      <c r="H26" s="137">
        <f t="shared" si="3"/>
        <v>-20.217777869319548</v>
      </c>
    </row>
    <row r="27" spans="1:8" ht="27.75" customHeight="1">
      <c r="A27" s="83">
        <v>31</v>
      </c>
      <c r="B27" s="166" t="s">
        <v>156</v>
      </c>
      <c r="C27" s="44">
        <v>2383057</v>
      </c>
      <c r="D27" s="62">
        <f t="shared" si="4"/>
        <v>6.782718297619983</v>
      </c>
      <c r="E27" s="44">
        <v>3119261</v>
      </c>
      <c r="F27" s="62">
        <f t="shared" si="5"/>
        <v>7.559917756722134</v>
      </c>
      <c r="G27" s="299">
        <f t="shared" si="2"/>
        <v>-736204</v>
      </c>
      <c r="H27" s="137">
        <f t="shared" si="3"/>
        <v>-23.601872366563747</v>
      </c>
    </row>
    <row r="28" spans="1:8" ht="27.75" customHeight="1">
      <c r="A28" s="131">
        <v>32</v>
      </c>
      <c r="B28" s="167" t="s">
        <v>157</v>
      </c>
      <c r="C28" s="127">
        <v>111127</v>
      </c>
      <c r="D28" s="64">
        <f t="shared" si="4"/>
        <v>0.3162925336068822</v>
      </c>
      <c r="E28" s="127">
        <v>695624</v>
      </c>
      <c r="F28" s="64">
        <f t="shared" si="5"/>
        <v>1.6859314528672267</v>
      </c>
      <c r="G28" s="313">
        <f t="shared" si="2"/>
        <v>-584497</v>
      </c>
      <c r="H28" s="142">
        <f t="shared" si="3"/>
        <v>-84.02484675629363</v>
      </c>
    </row>
    <row r="29" spans="1:6" s="16" customFormat="1" ht="15.75" customHeight="1">
      <c r="A29" s="354"/>
      <c r="B29" s="355"/>
      <c r="C29" s="113"/>
      <c r="D29" s="15"/>
      <c r="E29" s="18"/>
      <c r="F29" s="15"/>
    </row>
    <row r="30" spans="1:6" s="16" customFormat="1" ht="15.75" customHeight="1">
      <c r="A30" s="83"/>
      <c r="B30" s="13"/>
      <c r="C30" s="114"/>
      <c r="D30" s="15"/>
      <c r="E30" s="18"/>
      <c r="F30" s="15"/>
    </row>
    <row r="31" spans="1:6" s="16" customFormat="1" ht="15.75" customHeight="1">
      <c r="A31" s="83"/>
      <c r="B31" s="13"/>
      <c r="C31" s="114"/>
      <c r="D31" s="15"/>
      <c r="E31" s="18"/>
      <c r="F31" s="15"/>
    </row>
    <row r="32" spans="1:6" s="16" customFormat="1" ht="15.75" customHeight="1">
      <c r="A32" s="83"/>
      <c r="B32" s="13"/>
      <c r="C32" s="114"/>
      <c r="D32" s="15"/>
      <c r="E32" s="18"/>
      <c r="F32" s="15"/>
    </row>
    <row r="33" spans="1:6" s="16" customFormat="1" ht="15.75" customHeight="1">
      <c r="A33" s="83"/>
      <c r="B33" s="13"/>
      <c r="C33" s="114"/>
      <c r="D33" s="15"/>
      <c r="E33" s="100"/>
      <c r="F33" s="15"/>
    </row>
    <row r="34" spans="1:6" s="16" customFormat="1" ht="15.75" customHeight="1">
      <c r="A34" s="83"/>
      <c r="B34" s="13"/>
      <c r="C34" s="114"/>
      <c r="D34" s="15"/>
      <c r="E34" s="18"/>
      <c r="F34" s="15"/>
    </row>
    <row r="35" spans="1:6" s="16" customFormat="1" ht="15.75" customHeight="1">
      <c r="A35" s="83"/>
      <c r="B35" s="13"/>
      <c r="C35" s="115"/>
      <c r="D35" s="15"/>
      <c r="E35" s="18"/>
      <c r="F35" s="15"/>
    </row>
    <row r="36" spans="1:6" s="16" customFormat="1" ht="15.75" customHeight="1">
      <c r="A36" s="83"/>
      <c r="B36" s="13"/>
      <c r="C36" s="114"/>
      <c r="D36" s="15"/>
      <c r="E36" s="18"/>
      <c r="F36" s="15"/>
    </row>
    <row r="37" spans="1:9" s="16" customFormat="1" ht="15.75" customHeight="1">
      <c r="A37" s="83"/>
      <c r="B37" s="13"/>
      <c r="C37" s="115"/>
      <c r="D37" s="15"/>
      <c r="E37" s="18"/>
      <c r="F37" s="15"/>
      <c r="H37" s="83"/>
      <c r="I37" s="13"/>
    </row>
    <row r="38" spans="1:9" s="16" customFormat="1" ht="15.75" customHeight="1">
      <c r="A38" s="353"/>
      <c r="B38" s="353"/>
      <c r="C38" s="116"/>
      <c r="D38" s="15"/>
      <c r="E38" s="18"/>
      <c r="F38" s="15"/>
      <c r="H38" s="83"/>
      <c r="I38" s="13"/>
    </row>
    <row r="39" spans="1:9" s="16" customFormat="1" ht="14.25">
      <c r="A39" s="82"/>
      <c r="B39" s="69"/>
      <c r="C39" s="18"/>
      <c r="H39" s="83"/>
      <c r="I39" s="13"/>
    </row>
    <row r="40" spans="8:9" s="16" customFormat="1" ht="14.25">
      <c r="H40" s="83"/>
      <c r="I40" s="13"/>
    </row>
    <row r="41" spans="8:9" s="16" customFormat="1" ht="14.25">
      <c r="H41" s="83"/>
      <c r="I41" s="13"/>
    </row>
    <row r="42" spans="8:9" s="16" customFormat="1" ht="14.25">
      <c r="H42" s="83"/>
      <c r="I42" s="13"/>
    </row>
    <row r="43" spans="8:9" s="16" customFormat="1" ht="14.25">
      <c r="H43" s="30"/>
      <c r="I43" s="13"/>
    </row>
    <row r="44" spans="3:9" s="16" customFormat="1" ht="14.25">
      <c r="C44" s="116"/>
      <c r="H44" s="83"/>
      <c r="I44" s="13"/>
    </row>
    <row r="45" spans="8:9" s="16" customFormat="1" ht="14.25">
      <c r="H45" s="83"/>
      <c r="I45" s="13"/>
    </row>
    <row r="46" spans="8:9" s="16" customFormat="1" ht="14.25">
      <c r="H46" s="83"/>
      <c r="I46" s="13"/>
    </row>
    <row r="47" spans="8:9" s="16" customFormat="1" ht="13.5">
      <c r="H47" s="83"/>
      <c r="I47" s="78"/>
    </row>
    <row r="48" spans="8:9" s="16" customFormat="1" ht="14.25">
      <c r="H48" s="83"/>
      <c r="I48" s="13"/>
    </row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</sheetData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7" sqref="I7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130</v>
      </c>
    </row>
    <row r="2" ht="27" customHeight="1">
      <c r="A2" s="8"/>
    </row>
    <row r="3" ht="27" customHeight="1">
      <c r="A3" s="2" t="s">
        <v>110</v>
      </c>
    </row>
    <row r="4" spans="1:7" ht="27" customHeight="1">
      <c r="A4" s="11"/>
      <c r="B4" s="356" t="s">
        <v>55</v>
      </c>
      <c r="C4" s="356"/>
      <c r="D4" s="356"/>
      <c r="E4" s="356"/>
      <c r="F4" s="356"/>
      <c r="G4" s="356"/>
    </row>
    <row r="5" spans="1:8" ht="27" customHeight="1">
      <c r="A5" s="168" t="s">
        <v>84</v>
      </c>
      <c r="B5" s="158" t="s">
        <v>85</v>
      </c>
      <c r="C5" s="158" t="s">
        <v>86</v>
      </c>
      <c r="D5" s="158" t="s">
        <v>94</v>
      </c>
      <c r="E5" s="158" t="s">
        <v>106</v>
      </c>
      <c r="F5" s="158" t="s">
        <v>168</v>
      </c>
      <c r="G5" s="158" t="s">
        <v>180</v>
      </c>
      <c r="H5" s="21"/>
    </row>
    <row r="6" spans="1:7" ht="27" customHeight="1">
      <c r="A6" s="144" t="s">
        <v>11</v>
      </c>
      <c r="B6" s="45">
        <v>14802848</v>
      </c>
      <c r="C6" s="45">
        <v>16117413</v>
      </c>
      <c r="D6" s="45">
        <v>16510657</v>
      </c>
      <c r="E6" s="235">
        <v>16413122</v>
      </c>
      <c r="F6" s="235">
        <v>13608470</v>
      </c>
      <c r="G6" s="235">
        <v>12124393</v>
      </c>
    </row>
    <row r="7" spans="1:7" ht="27" customHeight="1">
      <c r="A7" s="144" t="s">
        <v>14</v>
      </c>
      <c r="B7" s="36">
        <v>102</v>
      </c>
      <c r="C7" s="36">
        <f>C6/B6*100</f>
        <v>108.88048705222131</v>
      </c>
      <c r="D7" s="36">
        <f>D6/C6*100</f>
        <v>102.43987046804597</v>
      </c>
      <c r="E7" s="36">
        <f>E6/D6*100</f>
        <v>99.40926033409815</v>
      </c>
      <c r="F7" s="36">
        <f>F6/E6*100</f>
        <v>82.91213578988813</v>
      </c>
      <c r="G7" s="36">
        <f>G6/F6*100</f>
        <v>89.0944610231716</v>
      </c>
    </row>
    <row r="8" spans="1:7" ht="27" customHeight="1">
      <c r="A8" s="170" t="s">
        <v>15</v>
      </c>
      <c r="B8" s="125">
        <f aca="true" t="shared" si="0" ref="B8:G8">B6/B15</f>
        <v>1108.0805449509694</v>
      </c>
      <c r="C8" s="88">
        <f t="shared" si="0"/>
        <v>1169.1145364862905</v>
      </c>
      <c r="D8" s="88">
        <f t="shared" si="0"/>
        <v>1181.5269071132102</v>
      </c>
      <c r="E8" s="88">
        <f t="shared" si="0"/>
        <v>1103.996905898971</v>
      </c>
      <c r="F8" s="201">
        <f t="shared" si="0"/>
        <v>934.8402830253486</v>
      </c>
      <c r="G8" s="89">
        <f t="shared" si="0"/>
        <v>889.4067634976526</v>
      </c>
    </row>
    <row r="9" spans="1:7" ht="27" customHeight="1">
      <c r="A9" s="159" t="s">
        <v>16</v>
      </c>
      <c r="B9" s="46">
        <f aca="true" t="shared" si="1" ref="B9:G9">B6/B17*100</f>
        <v>43.38203524528363</v>
      </c>
      <c r="C9" s="202">
        <f t="shared" si="1"/>
        <v>42.75222129724906</v>
      </c>
      <c r="D9" s="202">
        <f t="shared" si="1"/>
        <v>41.77223772714838</v>
      </c>
      <c r="E9" s="202">
        <f t="shared" si="1"/>
        <v>38.770291920671845</v>
      </c>
      <c r="F9" s="202">
        <f t="shared" si="1"/>
        <v>33.391617786164105</v>
      </c>
      <c r="G9" s="202">
        <f t="shared" si="1"/>
        <v>35.86106506040489</v>
      </c>
    </row>
    <row r="10" ht="15.75" customHeight="1">
      <c r="A10" s="39"/>
    </row>
    <row r="11" ht="13.5">
      <c r="A11" s="194"/>
    </row>
    <row r="14" ht="13.5">
      <c r="A14" s="135"/>
    </row>
    <row r="15" spans="1:7" ht="13.5">
      <c r="A15" s="4" t="s">
        <v>89</v>
      </c>
      <c r="B15" s="195">
        <v>13359</v>
      </c>
      <c r="C15" s="195">
        <v>13786</v>
      </c>
      <c r="D15" s="93">
        <v>13974</v>
      </c>
      <c r="E15" s="21">
        <v>14867</v>
      </c>
      <c r="F15" s="21">
        <v>14557</v>
      </c>
      <c r="G15" s="21">
        <v>13632</v>
      </c>
    </row>
    <row r="16" spans="2:4" ht="13.5">
      <c r="B16" s="195"/>
      <c r="C16" s="195"/>
      <c r="D16" s="93"/>
    </row>
    <row r="17" spans="1:7" ht="13.5">
      <c r="A17" s="4" t="s">
        <v>90</v>
      </c>
      <c r="B17" s="195">
        <v>34122069</v>
      </c>
      <c r="C17" s="195">
        <v>37699592</v>
      </c>
      <c r="D17" s="93">
        <v>39525431</v>
      </c>
      <c r="E17" s="93">
        <v>42334275</v>
      </c>
      <c r="F17" s="276">
        <v>40754150</v>
      </c>
      <c r="G17" s="21">
        <v>33809350</v>
      </c>
    </row>
  </sheetData>
  <mergeCells count="1">
    <mergeCell ref="B4:G4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J8" sqref="J8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5" customFormat="1" ht="27.75" customHeight="1">
      <c r="A1" s="2" t="s">
        <v>111</v>
      </c>
      <c r="B1" s="1"/>
      <c r="C1" s="1"/>
      <c r="D1" s="1"/>
      <c r="E1" s="1"/>
      <c r="F1" s="1"/>
      <c r="G1" s="68"/>
    </row>
    <row r="2" spans="1:7" ht="27.75" customHeight="1">
      <c r="A2" s="344" t="s">
        <v>32</v>
      </c>
      <c r="B2" s="342" t="s">
        <v>170</v>
      </c>
      <c r="C2" s="343"/>
      <c r="D2" s="342" t="s">
        <v>159</v>
      </c>
      <c r="E2" s="343"/>
      <c r="F2" s="342" t="s">
        <v>50</v>
      </c>
      <c r="G2" s="346"/>
    </row>
    <row r="3" spans="1:7" ht="27.75" customHeight="1">
      <c r="A3" s="345"/>
      <c r="B3" s="154" t="s">
        <v>46</v>
      </c>
      <c r="C3" s="155" t="s">
        <v>1</v>
      </c>
      <c r="D3" s="154" t="s">
        <v>46</v>
      </c>
      <c r="E3" s="155" t="s">
        <v>1</v>
      </c>
      <c r="F3" s="287" t="s">
        <v>47</v>
      </c>
      <c r="G3" s="157" t="s">
        <v>36</v>
      </c>
    </row>
    <row r="4" spans="1:7" s="1" customFormat="1" ht="27.75" customHeight="1">
      <c r="A4" s="204" t="s">
        <v>103</v>
      </c>
      <c r="B4" s="97">
        <v>12124393</v>
      </c>
      <c r="C4" s="238">
        <v>100</v>
      </c>
      <c r="D4" s="97">
        <v>13608470</v>
      </c>
      <c r="E4" s="238">
        <v>100</v>
      </c>
      <c r="F4" s="230">
        <f aca="true" t="shared" si="0" ref="F4:F9">B4-D4</f>
        <v>-1484077</v>
      </c>
      <c r="G4" s="231">
        <f aca="true" t="shared" si="1" ref="G4:G9">F4/D4*100</f>
        <v>-10.905538976828403</v>
      </c>
    </row>
    <row r="5" spans="1:9" ht="27.75" customHeight="1">
      <c r="A5" s="171" t="s">
        <v>6</v>
      </c>
      <c r="B5" s="43">
        <v>656813</v>
      </c>
      <c r="C5" s="66">
        <f>B5/$B$4*100</f>
        <v>5.417285632361142</v>
      </c>
      <c r="D5" s="43">
        <v>747040</v>
      </c>
      <c r="E5" s="66">
        <f>D5/$D4*100</f>
        <v>5.489522334252124</v>
      </c>
      <c r="F5" s="44">
        <f t="shared" si="0"/>
        <v>-90227</v>
      </c>
      <c r="G5" s="137">
        <f>F5/D5*100</f>
        <v>-12.077934247162133</v>
      </c>
      <c r="I5" s="195"/>
    </row>
    <row r="6" spans="1:7" ht="27.75" customHeight="1">
      <c r="A6" s="171" t="s">
        <v>51</v>
      </c>
      <c r="B6" s="43">
        <v>876153</v>
      </c>
      <c r="C6" s="66">
        <f>B6/$B$4*100</f>
        <v>7.226365888997495</v>
      </c>
      <c r="D6" s="43">
        <v>1088967</v>
      </c>
      <c r="E6" s="66">
        <f>D6/$D$4*100</f>
        <v>8.00212661673208</v>
      </c>
      <c r="F6" s="44">
        <f t="shared" si="0"/>
        <v>-212814</v>
      </c>
      <c r="G6" s="137">
        <f t="shared" si="1"/>
        <v>-19.542740964602235</v>
      </c>
    </row>
    <row r="7" spans="1:7" ht="27.75" customHeight="1">
      <c r="A7" s="171" t="s">
        <v>52</v>
      </c>
      <c r="B7" s="237">
        <v>869897</v>
      </c>
      <c r="C7" s="66">
        <f>B7/$B$4*100</f>
        <v>7.174767429594207</v>
      </c>
      <c r="D7" s="237">
        <v>1089051</v>
      </c>
      <c r="E7" s="66">
        <f>D7/$D$4*100</f>
        <v>8.002743879363367</v>
      </c>
      <c r="F7" s="44">
        <f t="shared" si="0"/>
        <v>-219154</v>
      </c>
      <c r="G7" s="137">
        <f t="shared" si="1"/>
        <v>-20.1233918338076</v>
      </c>
    </row>
    <row r="8" spans="1:7" ht="27.75" customHeight="1">
      <c r="A8" s="171" t="s">
        <v>53</v>
      </c>
      <c r="B8" s="237">
        <v>2456340</v>
      </c>
      <c r="C8" s="66">
        <f>B8/$B$4*100</f>
        <v>20.25948845439108</v>
      </c>
      <c r="D8" s="237">
        <v>3394675</v>
      </c>
      <c r="E8" s="66">
        <f>D8/$D$4*100</f>
        <v>24.94530979603144</v>
      </c>
      <c r="F8" s="44">
        <f t="shared" si="0"/>
        <v>-938335</v>
      </c>
      <c r="G8" s="137">
        <f t="shared" si="1"/>
        <v>-27.641379513502766</v>
      </c>
    </row>
    <row r="9" spans="1:7" ht="27.75" customHeight="1">
      <c r="A9" s="171" t="s">
        <v>18</v>
      </c>
      <c r="B9" s="237">
        <v>5432987</v>
      </c>
      <c r="C9" s="66">
        <f>B9/$B$4*100</f>
        <v>44.810383497136726</v>
      </c>
      <c r="D9" s="237">
        <v>4980895</v>
      </c>
      <c r="E9" s="66">
        <f>D9/$D$4*100</f>
        <v>36.60143278414105</v>
      </c>
      <c r="F9" s="44">
        <f t="shared" si="0"/>
        <v>452092</v>
      </c>
      <c r="G9" s="137">
        <f t="shared" si="1"/>
        <v>9.076521388224405</v>
      </c>
    </row>
    <row r="10" spans="1:7" ht="27.75" customHeight="1">
      <c r="A10" s="171" t="s">
        <v>54</v>
      </c>
      <c r="B10" s="42" t="s">
        <v>158</v>
      </c>
      <c r="C10" s="48" t="s">
        <v>158</v>
      </c>
      <c r="D10" s="42" t="s">
        <v>158</v>
      </c>
      <c r="E10" s="48" t="s">
        <v>158</v>
      </c>
      <c r="F10" s="42" t="s">
        <v>158</v>
      </c>
      <c r="G10" s="281" t="s">
        <v>158</v>
      </c>
    </row>
    <row r="11" spans="1:7" ht="27.75" customHeight="1">
      <c r="A11" s="172" t="s">
        <v>7</v>
      </c>
      <c r="B11" s="42" t="s">
        <v>158</v>
      </c>
      <c r="C11" s="48" t="s">
        <v>158</v>
      </c>
      <c r="D11" s="42" t="s">
        <v>158</v>
      </c>
      <c r="E11" s="48" t="s">
        <v>158</v>
      </c>
      <c r="F11" s="42" t="s">
        <v>158</v>
      </c>
      <c r="G11" s="282" t="s">
        <v>158</v>
      </c>
    </row>
    <row r="12" spans="1:7" s="227" customFormat="1" ht="27.75" customHeight="1">
      <c r="A12" s="357"/>
      <c r="B12" s="323"/>
      <c r="C12" s="323"/>
      <c r="D12" s="323"/>
      <c r="E12" s="323"/>
      <c r="F12" s="323"/>
      <c r="G12" s="323"/>
    </row>
    <row r="13" spans="2:6" ht="18" customHeight="1">
      <c r="B13" s="195"/>
      <c r="C13" s="198"/>
      <c r="D13" s="195"/>
      <c r="E13" s="198"/>
      <c r="F13" s="34"/>
    </row>
    <row r="14" spans="1:5" ht="18" customHeight="1">
      <c r="A14" s="16"/>
      <c r="B14" s="220"/>
      <c r="C14" s="32"/>
      <c r="D14" s="220"/>
      <c r="E14" s="32"/>
    </row>
    <row r="15" spans="1:5" ht="18" customHeight="1">
      <c r="A15" s="110"/>
      <c r="B15" s="195"/>
      <c r="C15" s="198"/>
      <c r="D15" s="195"/>
      <c r="E15" s="198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28">
      <selection activeCell="J15" sqref="J15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29" customWidth="1"/>
    <col min="5" max="5" width="13.625" style="5" customWidth="1"/>
    <col min="6" max="6" width="10.375" style="29" customWidth="1"/>
    <col min="7" max="7" width="15.00390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112</v>
      </c>
      <c r="B1" s="3"/>
      <c r="C1" s="27"/>
      <c r="D1" s="28"/>
      <c r="E1" s="27"/>
      <c r="F1" s="28"/>
      <c r="G1" s="3"/>
      <c r="H1" s="9"/>
      <c r="I1" s="16"/>
    </row>
    <row r="2" spans="1:9" ht="27.75" customHeight="1">
      <c r="A2" s="328" t="s">
        <v>49</v>
      </c>
      <c r="B2" s="329"/>
      <c r="C2" s="332" t="s">
        <v>170</v>
      </c>
      <c r="D2" s="322"/>
      <c r="E2" s="332" t="s">
        <v>159</v>
      </c>
      <c r="F2" s="322"/>
      <c r="G2" s="324" t="s">
        <v>50</v>
      </c>
      <c r="H2" s="325"/>
      <c r="I2" s="16"/>
    </row>
    <row r="3" spans="1:9" ht="27.75" customHeight="1">
      <c r="A3" s="330"/>
      <c r="B3" s="331"/>
      <c r="C3" s="174" t="s">
        <v>46</v>
      </c>
      <c r="D3" s="175" t="s">
        <v>1</v>
      </c>
      <c r="E3" s="174" t="s">
        <v>46</v>
      </c>
      <c r="F3" s="175" t="s">
        <v>1</v>
      </c>
      <c r="G3" s="288" t="s">
        <v>47</v>
      </c>
      <c r="H3" s="176" t="s">
        <v>36</v>
      </c>
      <c r="I3" s="16"/>
    </row>
    <row r="4" spans="1:9" s="25" customFormat="1" ht="27.75" customHeight="1">
      <c r="A4" s="326" t="s">
        <v>19</v>
      </c>
      <c r="B4" s="327"/>
      <c r="C4" s="49">
        <v>12124393</v>
      </c>
      <c r="D4" s="26">
        <v>100</v>
      </c>
      <c r="E4" s="49">
        <v>13608470</v>
      </c>
      <c r="F4" s="26">
        <v>100</v>
      </c>
      <c r="G4" s="49">
        <f>C4-E4</f>
        <v>-1484077</v>
      </c>
      <c r="H4" s="139">
        <f>G4/E4*100</f>
        <v>-10.905538976828403</v>
      </c>
      <c r="I4" s="103"/>
    </row>
    <row r="5" spans="1:9" ht="27.75" customHeight="1">
      <c r="A5" s="177">
        <v>9</v>
      </c>
      <c r="B5" s="178" t="s">
        <v>134</v>
      </c>
      <c r="C5" s="47">
        <v>413762</v>
      </c>
      <c r="D5" s="41">
        <f aca="true" t="shared" si="0" ref="D5:D12">C5/$C$4*100</f>
        <v>3.4126409462312877</v>
      </c>
      <c r="E5" s="47">
        <v>431575</v>
      </c>
      <c r="F5" s="41">
        <f aca="true" t="shared" si="1" ref="F5:F12">E5/$E$4*100</f>
        <v>3.171370477357117</v>
      </c>
      <c r="G5" s="299">
        <f aca="true" t="shared" si="2" ref="G5:G28">C5-E5</f>
        <v>-17813</v>
      </c>
      <c r="H5" s="137">
        <f aca="true" t="shared" si="3" ref="H5:H28">G5/E5*100</f>
        <v>-4.127440190001738</v>
      </c>
      <c r="I5" s="16"/>
    </row>
    <row r="6" spans="1:9" ht="27.75" customHeight="1">
      <c r="A6" s="177">
        <v>10</v>
      </c>
      <c r="B6" s="178" t="s">
        <v>135</v>
      </c>
      <c r="C6" s="42">
        <v>89296</v>
      </c>
      <c r="D6" s="41">
        <f t="shared" si="0"/>
        <v>0.7364987261630335</v>
      </c>
      <c r="E6" s="42">
        <v>69803</v>
      </c>
      <c r="F6" s="41">
        <f t="shared" si="1"/>
        <v>0.5129378982354372</v>
      </c>
      <c r="G6" s="299">
        <f t="shared" si="2"/>
        <v>19493</v>
      </c>
      <c r="H6" s="137">
        <f t="shared" si="3"/>
        <v>27.925733850980617</v>
      </c>
      <c r="I6" s="16"/>
    </row>
    <row r="7" spans="1:9" ht="27.75" customHeight="1">
      <c r="A7" s="177">
        <v>11</v>
      </c>
      <c r="B7" s="178" t="s">
        <v>136</v>
      </c>
      <c r="C7" s="43">
        <v>55530</v>
      </c>
      <c r="D7" s="41">
        <f t="shared" si="0"/>
        <v>0.4580023098888332</v>
      </c>
      <c r="E7" s="43">
        <v>75991</v>
      </c>
      <c r="F7" s="41">
        <f t="shared" si="1"/>
        <v>0.5584095787402993</v>
      </c>
      <c r="G7" s="299">
        <f t="shared" si="2"/>
        <v>-20461</v>
      </c>
      <c r="H7" s="137">
        <f t="shared" si="3"/>
        <v>-26.925556973852167</v>
      </c>
      <c r="I7" s="16"/>
    </row>
    <row r="8" spans="1:9" ht="27.75" customHeight="1">
      <c r="A8" s="177">
        <v>12</v>
      </c>
      <c r="B8" s="178" t="s">
        <v>137</v>
      </c>
      <c r="C8" s="47">
        <v>612999</v>
      </c>
      <c r="D8" s="41">
        <f t="shared" si="0"/>
        <v>5.055914964155319</v>
      </c>
      <c r="E8" s="47">
        <v>444602</v>
      </c>
      <c r="F8" s="41">
        <f t="shared" si="1"/>
        <v>3.267097623759321</v>
      </c>
      <c r="G8" s="299">
        <f t="shared" si="2"/>
        <v>168397</v>
      </c>
      <c r="H8" s="137">
        <f t="shared" si="3"/>
        <v>37.875897994161065</v>
      </c>
      <c r="I8" s="16"/>
    </row>
    <row r="9" spans="1:9" ht="27.75" customHeight="1">
      <c r="A9" s="177">
        <v>13</v>
      </c>
      <c r="B9" s="178" t="s">
        <v>138</v>
      </c>
      <c r="C9" s="47">
        <v>373447</v>
      </c>
      <c r="D9" s="41">
        <f t="shared" si="0"/>
        <v>3.0801294547281666</v>
      </c>
      <c r="E9" s="47">
        <v>564649</v>
      </c>
      <c r="F9" s="41">
        <f t="shared" si="1"/>
        <v>4.1492467558807125</v>
      </c>
      <c r="G9" s="299">
        <f t="shared" si="2"/>
        <v>-191202</v>
      </c>
      <c r="H9" s="137">
        <f t="shared" si="3"/>
        <v>-33.86209840095351</v>
      </c>
      <c r="I9" s="16"/>
    </row>
    <row r="10" spans="1:9" ht="27.75" customHeight="1">
      <c r="A10" s="177">
        <v>14</v>
      </c>
      <c r="B10" s="178" t="s">
        <v>139</v>
      </c>
      <c r="C10" s="47">
        <v>47437</v>
      </c>
      <c r="D10" s="41">
        <f t="shared" si="0"/>
        <v>0.391252576520738</v>
      </c>
      <c r="E10" s="47">
        <v>61906</v>
      </c>
      <c r="F10" s="41">
        <f t="shared" si="1"/>
        <v>0.45490786252973325</v>
      </c>
      <c r="G10" s="299">
        <f t="shared" si="2"/>
        <v>-14469</v>
      </c>
      <c r="H10" s="137">
        <f t="shared" si="3"/>
        <v>-23.37253254934901</v>
      </c>
      <c r="I10" s="16"/>
    </row>
    <row r="11" spans="1:9" ht="27.75" customHeight="1">
      <c r="A11" s="177">
        <v>15</v>
      </c>
      <c r="B11" s="178" t="s">
        <v>140</v>
      </c>
      <c r="C11" s="47">
        <v>153101</v>
      </c>
      <c r="D11" s="41">
        <f t="shared" si="0"/>
        <v>1.2627518754959526</v>
      </c>
      <c r="E11" s="47">
        <v>104867</v>
      </c>
      <c r="F11" s="41">
        <f t="shared" si="1"/>
        <v>0.7706009566101112</v>
      </c>
      <c r="G11" s="299">
        <f t="shared" si="2"/>
        <v>48234</v>
      </c>
      <c r="H11" s="137">
        <f t="shared" si="3"/>
        <v>45.99540370183185</v>
      </c>
      <c r="I11" s="16"/>
    </row>
    <row r="12" spans="1:9" ht="27.75" customHeight="1">
      <c r="A12" s="177">
        <v>16</v>
      </c>
      <c r="B12" s="178" t="s">
        <v>141</v>
      </c>
      <c r="C12" s="47">
        <v>3502968</v>
      </c>
      <c r="D12" s="41">
        <f t="shared" si="0"/>
        <v>28.891904114292565</v>
      </c>
      <c r="E12" s="47">
        <v>1957550</v>
      </c>
      <c r="F12" s="41">
        <f t="shared" si="1"/>
        <v>14.384791236634243</v>
      </c>
      <c r="G12" s="299">
        <f t="shared" si="2"/>
        <v>1545418</v>
      </c>
      <c r="H12" s="137">
        <f t="shared" si="3"/>
        <v>78.94654031825496</v>
      </c>
      <c r="I12" s="16"/>
    </row>
    <row r="13" spans="1:9" ht="27.75" customHeight="1">
      <c r="A13" s="177">
        <v>17</v>
      </c>
      <c r="B13" s="178" t="s">
        <v>142</v>
      </c>
      <c r="C13" s="42" t="s">
        <v>158</v>
      </c>
      <c r="D13" s="48" t="s">
        <v>158</v>
      </c>
      <c r="E13" s="42" t="s">
        <v>158</v>
      </c>
      <c r="F13" s="48" t="s">
        <v>158</v>
      </c>
      <c r="G13" s="43" t="s">
        <v>158</v>
      </c>
      <c r="H13" s="314" t="s">
        <v>158</v>
      </c>
      <c r="I13" s="16"/>
    </row>
    <row r="14" spans="1:9" ht="27.75" customHeight="1">
      <c r="A14" s="177">
        <v>18</v>
      </c>
      <c r="B14" s="178" t="s">
        <v>143</v>
      </c>
      <c r="C14" s="42">
        <v>1803032</v>
      </c>
      <c r="D14" s="41">
        <f>C14/$C$4*100</f>
        <v>14.871111485746132</v>
      </c>
      <c r="E14" s="42">
        <v>1574678</v>
      </c>
      <c r="F14" s="41">
        <f>E14/$E$4*100</f>
        <v>11.571308163224815</v>
      </c>
      <c r="G14" s="299">
        <f t="shared" si="2"/>
        <v>228354</v>
      </c>
      <c r="H14" s="137">
        <f t="shared" si="3"/>
        <v>14.501631444650906</v>
      </c>
      <c r="I14" s="16"/>
    </row>
    <row r="15" spans="1:9" ht="27.75" customHeight="1">
      <c r="A15" s="177">
        <v>19</v>
      </c>
      <c r="B15" s="178" t="s">
        <v>144</v>
      </c>
      <c r="C15" s="265" t="s">
        <v>158</v>
      </c>
      <c r="D15" s="274" t="s">
        <v>158</v>
      </c>
      <c r="E15" s="265" t="s">
        <v>158</v>
      </c>
      <c r="F15" s="274" t="s">
        <v>158</v>
      </c>
      <c r="G15" s="38" t="s">
        <v>158</v>
      </c>
      <c r="H15" s="236" t="s">
        <v>158</v>
      </c>
      <c r="I15" s="16"/>
    </row>
    <row r="16" spans="1:9" ht="27.75" customHeight="1">
      <c r="A16" s="177">
        <v>20</v>
      </c>
      <c r="B16" s="178" t="s">
        <v>145</v>
      </c>
      <c r="C16" s="265" t="s">
        <v>65</v>
      </c>
      <c r="D16" s="274" t="s">
        <v>65</v>
      </c>
      <c r="E16" s="265" t="s">
        <v>65</v>
      </c>
      <c r="F16" s="274" t="s">
        <v>65</v>
      </c>
      <c r="G16" s="38" t="s">
        <v>65</v>
      </c>
      <c r="H16" s="236" t="s">
        <v>65</v>
      </c>
      <c r="I16" s="16"/>
    </row>
    <row r="17" spans="1:9" ht="27.75" customHeight="1">
      <c r="A17" s="177">
        <v>21</v>
      </c>
      <c r="B17" s="178" t="s">
        <v>146</v>
      </c>
      <c r="C17" s="43">
        <v>322755</v>
      </c>
      <c r="D17" s="41">
        <f>C17/$C$4*100</f>
        <v>2.662030173386824</v>
      </c>
      <c r="E17" s="43">
        <v>337051</v>
      </c>
      <c r="F17" s="41">
        <f>E17/$E$4*100</f>
        <v>2.476773656406635</v>
      </c>
      <c r="G17" s="299">
        <f t="shared" si="2"/>
        <v>-14296</v>
      </c>
      <c r="H17" s="137">
        <f t="shared" si="3"/>
        <v>-4.241494610607891</v>
      </c>
      <c r="I17" s="16"/>
    </row>
    <row r="18" spans="1:9" ht="27.75" customHeight="1">
      <c r="A18" s="177">
        <v>22</v>
      </c>
      <c r="B18" s="178" t="s">
        <v>147</v>
      </c>
      <c r="C18" s="47">
        <v>47759</v>
      </c>
      <c r="D18" s="41">
        <f>C18/$C$4*100</f>
        <v>0.39390837957826014</v>
      </c>
      <c r="E18" s="47">
        <v>46445</v>
      </c>
      <c r="F18" s="41">
        <f>E18/$E$4*100</f>
        <v>0.3412947965495019</v>
      </c>
      <c r="G18" s="299">
        <f t="shared" si="2"/>
        <v>1314</v>
      </c>
      <c r="H18" s="137">
        <f t="shared" si="3"/>
        <v>2.8291527613306062</v>
      </c>
      <c r="I18" s="16"/>
    </row>
    <row r="19" spans="1:9" ht="27.75" customHeight="1">
      <c r="A19" s="177">
        <v>23</v>
      </c>
      <c r="B19" s="178" t="s">
        <v>148</v>
      </c>
      <c r="C19" s="265" t="s">
        <v>174</v>
      </c>
      <c r="D19" s="273" t="s">
        <v>169</v>
      </c>
      <c r="E19" s="265" t="s">
        <v>161</v>
      </c>
      <c r="F19" s="273" t="s">
        <v>169</v>
      </c>
      <c r="G19" s="299">
        <v>497455</v>
      </c>
      <c r="H19" s="300" t="s">
        <v>175</v>
      </c>
      <c r="I19" s="16"/>
    </row>
    <row r="20" spans="1:9" ht="27.75" customHeight="1">
      <c r="A20" s="177">
        <v>24</v>
      </c>
      <c r="B20" s="178" t="s">
        <v>149</v>
      </c>
      <c r="C20" s="47">
        <v>809731</v>
      </c>
      <c r="D20" s="41">
        <f aca="true" t="shared" si="4" ref="D20:D28">C20/$C$4*100</f>
        <v>6.678528153945522</v>
      </c>
      <c r="E20" s="47">
        <v>1053146</v>
      </c>
      <c r="F20" s="41">
        <f>E20/$E$4*100</f>
        <v>7.738900846311157</v>
      </c>
      <c r="G20" s="299">
        <f t="shared" si="2"/>
        <v>-243415</v>
      </c>
      <c r="H20" s="137">
        <f t="shared" si="3"/>
        <v>-23.113129613557852</v>
      </c>
      <c r="I20" s="16"/>
    </row>
    <row r="21" spans="1:9" ht="27.75" customHeight="1">
      <c r="A21" s="177">
        <v>25</v>
      </c>
      <c r="B21" s="178" t="s">
        <v>150</v>
      </c>
      <c r="C21" s="47">
        <v>172217</v>
      </c>
      <c r="D21" s="41">
        <f t="shared" si="4"/>
        <v>1.420417500488478</v>
      </c>
      <c r="E21" s="47">
        <v>455323</v>
      </c>
      <c r="F21" s="41">
        <f>E21/$E$4*100</f>
        <v>3.345879441259745</v>
      </c>
      <c r="G21" s="299">
        <f t="shared" si="2"/>
        <v>-283106</v>
      </c>
      <c r="H21" s="137">
        <f t="shared" si="3"/>
        <v>-62.176960092066516</v>
      </c>
      <c r="I21" s="16"/>
    </row>
    <row r="22" spans="1:9" ht="27.75" customHeight="1">
      <c r="A22" s="177">
        <v>26</v>
      </c>
      <c r="B22" s="178" t="s">
        <v>151</v>
      </c>
      <c r="C22" s="47">
        <v>214904</v>
      </c>
      <c r="D22" s="41">
        <f t="shared" si="4"/>
        <v>1.7724928579929733</v>
      </c>
      <c r="E22" s="47">
        <v>918035</v>
      </c>
      <c r="F22" s="41">
        <f>E22/$E$4*100</f>
        <v>6.746055948978833</v>
      </c>
      <c r="G22" s="299">
        <f t="shared" si="2"/>
        <v>-703131</v>
      </c>
      <c r="H22" s="137">
        <f t="shared" si="3"/>
        <v>-76.59087071843666</v>
      </c>
      <c r="I22" s="16"/>
    </row>
    <row r="23" spans="1:9" ht="27.75" customHeight="1">
      <c r="A23" s="177">
        <v>27</v>
      </c>
      <c r="B23" s="178" t="s">
        <v>152</v>
      </c>
      <c r="C23" s="47">
        <v>1397062</v>
      </c>
      <c r="D23" s="41">
        <f t="shared" si="4"/>
        <v>11.522737674372648</v>
      </c>
      <c r="E23" s="47">
        <v>1817252</v>
      </c>
      <c r="F23" s="41">
        <f>E23/$E$4*100</f>
        <v>13.353830371819903</v>
      </c>
      <c r="G23" s="299">
        <f t="shared" si="2"/>
        <v>-420190</v>
      </c>
      <c r="H23" s="137">
        <f t="shared" si="3"/>
        <v>-23.122274731297583</v>
      </c>
      <c r="I23" s="16"/>
    </row>
    <row r="24" spans="1:9" ht="27.75" customHeight="1">
      <c r="A24" s="177">
        <v>28</v>
      </c>
      <c r="B24" s="178" t="s">
        <v>153</v>
      </c>
      <c r="C24" s="47">
        <v>1202334</v>
      </c>
      <c r="D24" s="41">
        <f t="shared" si="4"/>
        <v>9.916653147089507</v>
      </c>
      <c r="E24" s="47">
        <v>2242959</v>
      </c>
      <c r="F24" s="41">
        <f>E24/$C$4*100</f>
        <v>18.49955704999005</v>
      </c>
      <c r="G24" s="299">
        <f t="shared" si="2"/>
        <v>-1040625</v>
      </c>
      <c r="H24" s="137">
        <f t="shared" si="3"/>
        <v>-46.39518600206245</v>
      </c>
      <c r="I24" s="16"/>
    </row>
    <row r="25" spans="1:9" ht="27.75" customHeight="1">
      <c r="A25" s="177">
        <v>29</v>
      </c>
      <c r="B25" s="178" t="s">
        <v>154</v>
      </c>
      <c r="C25" s="47">
        <v>728560</v>
      </c>
      <c r="D25" s="41">
        <f t="shared" si="4"/>
        <v>6.009043091889218</v>
      </c>
      <c r="E25" s="47">
        <v>1096454</v>
      </c>
      <c r="F25" s="41">
        <f>E25/$E$4*100</f>
        <v>8.057143822927927</v>
      </c>
      <c r="G25" s="299">
        <f t="shared" si="2"/>
        <v>-367894</v>
      </c>
      <c r="H25" s="137">
        <f t="shared" si="3"/>
        <v>-33.55307199390033</v>
      </c>
      <c r="I25" s="16"/>
    </row>
    <row r="26" spans="1:9" ht="27.75" customHeight="1">
      <c r="A26" s="177">
        <v>30</v>
      </c>
      <c r="B26" s="178" t="s">
        <v>155</v>
      </c>
      <c r="C26" s="47">
        <v>187407</v>
      </c>
      <c r="D26" s="41">
        <f t="shared" si="4"/>
        <v>1.545702122984631</v>
      </c>
      <c r="E26" s="47">
        <v>258927</v>
      </c>
      <c r="F26" s="41">
        <f>E26/$E$4*100</f>
        <v>1.9026900158504227</v>
      </c>
      <c r="G26" s="299">
        <f t="shared" si="2"/>
        <v>-71520</v>
      </c>
      <c r="H26" s="137">
        <f t="shared" si="3"/>
        <v>-27.62168487643235</v>
      </c>
      <c r="I26" s="16"/>
    </row>
    <row r="27" spans="1:9" ht="27.75" customHeight="1">
      <c r="A27" s="177">
        <v>31</v>
      </c>
      <c r="B27" s="178" t="s">
        <v>156</v>
      </c>
      <c r="C27" s="47">
        <v>804333</v>
      </c>
      <c r="D27" s="41">
        <f t="shared" si="4"/>
        <v>6.634006337471905</v>
      </c>
      <c r="E27" s="47">
        <v>1173072</v>
      </c>
      <c r="F27" s="41">
        <f>E27/$E$4*100</f>
        <v>8.62016082630891</v>
      </c>
      <c r="G27" s="299">
        <f t="shared" si="2"/>
        <v>-368739</v>
      </c>
      <c r="H27" s="137">
        <f t="shared" si="3"/>
        <v>-31.433620442734973</v>
      </c>
      <c r="I27" s="16"/>
    </row>
    <row r="28" spans="1:9" ht="27.75" customHeight="1">
      <c r="A28" s="173">
        <v>32</v>
      </c>
      <c r="B28" s="179" t="s">
        <v>157</v>
      </c>
      <c r="C28" s="128">
        <v>64667</v>
      </c>
      <c r="D28" s="129">
        <f t="shared" si="4"/>
        <v>0.5333627836049195</v>
      </c>
      <c r="E28" s="128">
        <v>173506</v>
      </c>
      <c r="F28" s="129">
        <f>E28/$E$4*100</f>
        <v>1.2749853583834185</v>
      </c>
      <c r="G28" s="313">
        <f t="shared" si="2"/>
        <v>-108839</v>
      </c>
      <c r="H28" s="142">
        <f t="shared" si="3"/>
        <v>-62.729242792756445</v>
      </c>
      <c r="I28" s="16"/>
    </row>
    <row r="29" spans="1:8" s="261" customFormat="1" ht="15.75" customHeight="1">
      <c r="A29" s="266"/>
      <c r="B29" s="266"/>
      <c r="C29" s="266"/>
      <c r="D29" s="266"/>
      <c r="E29" s="266"/>
      <c r="F29" s="266"/>
      <c r="G29" s="266"/>
      <c r="H29" s="266"/>
    </row>
    <row r="30" spans="1:2" ht="13.5">
      <c r="A30" s="16"/>
      <c r="B30" s="16"/>
    </row>
    <row r="31" spans="1:2" ht="13.5">
      <c r="A31" s="16"/>
      <c r="B31" s="16"/>
    </row>
    <row r="32" spans="1:2" ht="13.5">
      <c r="A32" s="16"/>
      <c r="B32" s="16"/>
    </row>
    <row r="33" spans="1:2" ht="13.5">
      <c r="A33" s="16"/>
      <c r="B33" s="16"/>
    </row>
    <row r="34" spans="1:2" ht="13.5">
      <c r="A34" s="16"/>
      <c r="B34" s="16"/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117" spans="1:2" ht="13.5">
      <c r="A117" s="16"/>
      <c r="B117" s="16"/>
    </row>
    <row r="118" spans="1:2" ht="13.5">
      <c r="A118" s="16"/>
      <c r="B118" s="16"/>
    </row>
    <row r="119" spans="1:2" ht="13.5">
      <c r="A119" s="16"/>
      <c r="B119" s="16"/>
    </row>
    <row r="120" spans="1:2" ht="13.5">
      <c r="A120" s="16"/>
      <c r="B120" s="16"/>
    </row>
    <row r="121" spans="1:2" ht="13.5">
      <c r="A121" s="16"/>
      <c r="B121" s="16"/>
    </row>
    <row r="122" spans="1:2" ht="13.5">
      <c r="A122" s="16"/>
      <c r="B122" s="16"/>
    </row>
    <row r="123" spans="1:2" ht="13.5">
      <c r="A123" s="16"/>
      <c r="B123" s="16"/>
    </row>
    <row r="124" spans="1:2" ht="13.5">
      <c r="A124" s="16"/>
      <c r="B124" s="16"/>
    </row>
    <row r="125" spans="1:2" ht="13.5">
      <c r="A125" s="16"/>
      <c r="B125" s="16"/>
    </row>
    <row r="126" spans="1:2" ht="13.5">
      <c r="A126" s="16"/>
      <c r="B126" s="16"/>
    </row>
    <row r="127" spans="1:2" ht="13.5">
      <c r="A127" s="16"/>
      <c r="B127" s="16"/>
    </row>
    <row r="128" spans="1:2" ht="13.5">
      <c r="A128" s="16"/>
      <c r="B128" s="16"/>
    </row>
    <row r="129" spans="1:2" ht="13.5">
      <c r="A129" s="16"/>
      <c r="B129" s="16"/>
    </row>
    <row r="130" spans="1:2" ht="13.5">
      <c r="A130" s="16"/>
      <c r="B130" s="16"/>
    </row>
    <row r="131" spans="1:2" ht="13.5">
      <c r="A131" s="16"/>
      <c r="B131" s="16"/>
    </row>
    <row r="132" spans="1:2" ht="13.5">
      <c r="A132" s="16"/>
      <c r="B132" s="16"/>
    </row>
    <row r="133" spans="1:2" ht="13.5">
      <c r="A133" s="16"/>
      <c r="B133" s="16"/>
    </row>
    <row r="134" spans="1:2" ht="13.5">
      <c r="A134" s="16"/>
      <c r="B134" s="16"/>
    </row>
    <row r="135" spans="1:2" ht="13.5">
      <c r="A135" s="16"/>
      <c r="B135" s="16"/>
    </row>
    <row r="136" spans="1:2" ht="13.5">
      <c r="A136" s="16"/>
      <c r="B136" s="16"/>
    </row>
    <row r="137" spans="1:2" ht="13.5">
      <c r="A137" s="16"/>
      <c r="B137" s="16"/>
    </row>
    <row r="138" spans="1:2" ht="13.5">
      <c r="A138" s="16"/>
      <c r="B138" s="16"/>
    </row>
    <row r="139" spans="1:2" ht="13.5">
      <c r="A139" s="16"/>
      <c r="B139" s="16"/>
    </row>
    <row r="140" spans="1:2" ht="13.5">
      <c r="A140" s="16"/>
      <c r="B140" s="16"/>
    </row>
    <row r="141" spans="1:2" ht="13.5">
      <c r="A141" s="16"/>
      <c r="B141" s="16"/>
    </row>
    <row r="142" spans="1:2" ht="13.5">
      <c r="A142" s="16"/>
      <c r="B142" s="16"/>
    </row>
    <row r="143" spans="1:2" ht="13.5">
      <c r="A143" s="16"/>
      <c r="B143" s="16"/>
    </row>
    <row r="144" spans="1:2" ht="13.5">
      <c r="A144" s="16"/>
      <c r="B144" s="16"/>
    </row>
    <row r="145" spans="1:2" ht="13.5">
      <c r="A145" s="16"/>
      <c r="B145" s="16"/>
    </row>
    <row r="146" spans="1:2" ht="13.5">
      <c r="A146" s="16"/>
      <c r="B146" s="16"/>
    </row>
    <row r="147" spans="1:2" ht="13.5">
      <c r="A147" s="16"/>
      <c r="B147" s="16"/>
    </row>
    <row r="148" spans="1:2" ht="13.5">
      <c r="A148" s="16"/>
      <c r="B148" s="16"/>
    </row>
    <row r="149" spans="1:2" ht="13.5">
      <c r="A149" s="16"/>
      <c r="B149" s="16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33" sqref="K33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129</v>
      </c>
    </row>
    <row r="2" ht="27" customHeight="1">
      <c r="A2" s="8"/>
    </row>
    <row r="3" spans="1:2" ht="27" customHeight="1">
      <c r="A3" s="2" t="s">
        <v>113</v>
      </c>
      <c r="B3" s="6"/>
    </row>
    <row r="4" spans="1:7" ht="13.5" customHeight="1">
      <c r="A4" s="6"/>
      <c r="B4" s="358" t="s">
        <v>87</v>
      </c>
      <c r="C4" s="358"/>
      <c r="D4" s="358"/>
      <c r="E4" s="358"/>
      <c r="F4" s="358"/>
      <c r="G4" s="358"/>
    </row>
    <row r="5" spans="1:10" ht="27" customHeight="1">
      <c r="A5" s="180" t="s">
        <v>84</v>
      </c>
      <c r="B5" s="181" t="s">
        <v>66</v>
      </c>
      <c r="C5" s="181" t="s">
        <v>82</v>
      </c>
      <c r="D5" s="181" t="s">
        <v>94</v>
      </c>
      <c r="E5" s="181" t="s">
        <v>106</v>
      </c>
      <c r="F5" s="181" t="s">
        <v>164</v>
      </c>
      <c r="G5" s="181" t="s">
        <v>180</v>
      </c>
      <c r="H5" s="21"/>
      <c r="I5" s="21"/>
      <c r="J5" s="21"/>
    </row>
    <row r="6" spans="1:7" ht="27" customHeight="1">
      <c r="A6" s="182" t="s">
        <v>56</v>
      </c>
      <c r="B6" s="90">
        <v>1353728</v>
      </c>
      <c r="C6" s="90">
        <v>1758822</v>
      </c>
      <c r="D6" s="90">
        <v>1570051</v>
      </c>
      <c r="E6" s="232">
        <v>2250630</v>
      </c>
      <c r="F6" s="232">
        <v>2030340</v>
      </c>
      <c r="G6" s="232">
        <v>974360</v>
      </c>
    </row>
    <row r="7" spans="1:7" ht="27" customHeight="1">
      <c r="A7" s="182" t="s">
        <v>30</v>
      </c>
      <c r="B7" s="66">
        <v>96.4</v>
      </c>
      <c r="C7" s="66">
        <f>C6/B6*100</f>
        <v>129.92432748676248</v>
      </c>
      <c r="D7" s="66">
        <f>D6/C6*100</f>
        <v>89.26719133601922</v>
      </c>
      <c r="E7" s="66">
        <f>E6/D6*100</f>
        <v>143.34757278585218</v>
      </c>
      <c r="F7" s="66">
        <f>F6/E6*100</f>
        <v>90.2120739526266</v>
      </c>
      <c r="G7" s="66">
        <f>G6/F6*100</f>
        <v>47.989991824029474</v>
      </c>
    </row>
    <row r="8" spans="1:7" ht="27" customHeight="1">
      <c r="A8" s="148" t="s">
        <v>40</v>
      </c>
      <c r="B8" s="118">
        <f aca="true" t="shared" si="0" ref="B8:G8">B6/B11</f>
        <v>15383.272727272728</v>
      </c>
      <c r="C8" s="203">
        <f t="shared" si="0"/>
        <v>18513.915789473685</v>
      </c>
      <c r="D8" s="203">
        <f t="shared" si="0"/>
        <v>16526.852631578946</v>
      </c>
      <c r="E8" s="203">
        <f t="shared" si="0"/>
        <v>22965.61224489796</v>
      </c>
      <c r="F8" s="203">
        <f t="shared" si="0"/>
        <v>22068.91304347826</v>
      </c>
      <c r="G8" s="203">
        <f t="shared" si="0"/>
        <v>10947.865168539325</v>
      </c>
    </row>
    <row r="9" spans="1:4" ht="22.5" customHeight="1">
      <c r="A9" s="225" t="s">
        <v>109</v>
      </c>
      <c r="B9" s="225"/>
      <c r="C9" s="225"/>
      <c r="D9" s="16"/>
    </row>
    <row r="10" spans="1:4" ht="26.25" customHeight="1">
      <c r="A10" s="16"/>
      <c r="B10" s="16"/>
      <c r="C10" s="16"/>
      <c r="D10" s="16"/>
    </row>
    <row r="11" spans="1:7" s="3" customFormat="1" ht="27" customHeight="1">
      <c r="A11" s="302" t="s">
        <v>187</v>
      </c>
      <c r="B11" s="200">
        <v>88</v>
      </c>
      <c r="C11" s="200">
        <v>95</v>
      </c>
      <c r="D11" s="3">
        <v>95</v>
      </c>
      <c r="E11" s="10">
        <v>98</v>
      </c>
      <c r="F11" s="3">
        <v>92</v>
      </c>
      <c r="G11" s="3">
        <v>89</v>
      </c>
    </row>
    <row r="13" spans="1:7" ht="13.5">
      <c r="A13" s="4" t="s">
        <v>20</v>
      </c>
      <c r="B13" s="4">
        <v>540</v>
      </c>
      <c r="C13" s="4">
        <v>554</v>
      </c>
      <c r="D13" s="4">
        <v>524</v>
      </c>
      <c r="E13" s="4">
        <v>508</v>
      </c>
      <c r="F13" s="4">
        <v>495</v>
      </c>
      <c r="G13" s="4">
        <v>450</v>
      </c>
    </row>
    <row r="14" ht="13.5">
      <c r="B14" s="227"/>
    </row>
    <row r="15" ht="13.5">
      <c r="B15" s="227"/>
    </row>
  </sheetData>
  <mergeCells count="1">
    <mergeCell ref="B4:G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5" sqref="I5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5" customFormat="1" ht="27.75" customHeight="1">
      <c r="A1" s="2" t="s">
        <v>114</v>
      </c>
      <c r="B1" s="1"/>
      <c r="C1" s="1"/>
      <c r="D1" s="1"/>
      <c r="E1" s="1"/>
      <c r="F1" s="1"/>
      <c r="G1" s="68"/>
    </row>
    <row r="2" spans="1:7" ht="27.75" customHeight="1">
      <c r="A2" s="344" t="s">
        <v>32</v>
      </c>
      <c r="B2" s="342" t="s">
        <v>170</v>
      </c>
      <c r="C2" s="343"/>
      <c r="D2" s="342" t="s">
        <v>159</v>
      </c>
      <c r="E2" s="343"/>
      <c r="F2" s="359" t="s">
        <v>57</v>
      </c>
      <c r="G2" s="360"/>
    </row>
    <row r="3" spans="1:7" ht="27.75" customHeight="1">
      <c r="A3" s="345"/>
      <c r="B3" s="154" t="s">
        <v>46</v>
      </c>
      <c r="C3" s="155" t="s">
        <v>1</v>
      </c>
      <c r="D3" s="154" t="s">
        <v>46</v>
      </c>
      <c r="E3" s="155" t="s">
        <v>1</v>
      </c>
      <c r="F3" s="156" t="s">
        <v>64</v>
      </c>
      <c r="G3" s="163" t="s">
        <v>58</v>
      </c>
    </row>
    <row r="4" spans="1:7" s="51" customFormat="1" ht="27.75" customHeight="1">
      <c r="A4" s="134" t="s">
        <v>19</v>
      </c>
      <c r="B4" s="239">
        <v>974360</v>
      </c>
      <c r="C4" s="238">
        <v>100</v>
      </c>
      <c r="D4" s="239">
        <v>2030340</v>
      </c>
      <c r="E4" s="238">
        <v>100</v>
      </c>
      <c r="F4" s="240">
        <f>B4-D4</f>
        <v>-1055980</v>
      </c>
      <c r="G4" s="268">
        <f>F4/D4*100</f>
        <v>-52.010008175970526</v>
      </c>
    </row>
    <row r="5" spans="1:7" ht="27.75" customHeight="1">
      <c r="A5" s="171" t="s">
        <v>53</v>
      </c>
      <c r="B5" s="43">
        <v>229161</v>
      </c>
      <c r="C5" s="267">
        <f>B5/B4*100</f>
        <v>23.519130506178413</v>
      </c>
      <c r="D5" s="43">
        <v>589354</v>
      </c>
      <c r="E5" s="267">
        <f>D5/D4*100</f>
        <v>29.027355024281647</v>
      </c>
      <c r="F5" s="43">
        <f>B5-D5</f>
        <v>-360193</v>
      </c>
      <c r="G5" s="269">
        <f>F5/D5*100</f>
        <v>-61.11657849102576</v>
      </c>
    </row>
    <row r="6" spans="1:7" ht="27.75" customHeight="1">
      <c r="A6" s="171" t="s">
        <v>18</v>
      </c>
      <c r="B6" s="43">
        <v>556402</v>
      </c>
      <c r="C6" s="267">
        <f>B6/B4*100</f>
        <v>57.1043556796256</v>
      </c>
      <c r="D6" s="43">
        <v>1111484</v>
      </c>
      <c r="E6" s="267">
        <f>D6/D4*100</f>
        <v>54.743737502093246</v>
      </c>
      <c r="F6" s="43">
        <f>B6-D6</f>
        <v>-555082</v>
      </c>
      <c r="G6" s="269">
        <f>F6/D6*100</f>
        <v>-49.94061992795218</v>
      </c>
    </row>
    <row r="7" spans="1:7" ht="27.75" customHeight="1">
      <c r="A7" s="171" t="s">
        <v>54</v>
      </c>
      <c r="B7" s="42" t="s">
        <v>158</v>
      </c>
      <c r="C7" s="48" t="s">
        <v>158</v>
      </c>
      <c r="D7" s="42" t="s">
        <v>158</v>
      </c>
      <c r="E7" s="48" t="s">
        <v>158</v>
      </c>
      <c r="F7" s="42" t="s">
        <v>158</v>
      </c>
      <c r="G7" s="281" t="s">
        <v>158</v>
      </c>
    </row>
    <row r="8" spans="1:7" ht="27.75" customHeight="1">
      <c r="A8" s="172" t="s">
        <v>7</v>
      </c>
      <c r="B8" s="279" t="s">
        <v>158</v>
      </c>
      <c r="C8" s="280" t="s">
        <v>158</v>
      </c>
      <c r="D8" s="279" t="s">
        <v>158</v>
      </c>
      <c r="E8" s="280" t="s">
        <v>158</v>
      </c>
      <c r="F8" s="279" t="s">
        <v>158</v>
      </c>
      <c r="G8" s="282" t="s">
        <v>158</v>
      </c>
    </row>
    <row r="9" spans="2:3" ht="13.5">
      <c r="B9" s="34"/>
      <c r="C9" s="275"/>
    </row>
    <row r="10" ht="13.5">
      <c r="H10" s="219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J5" sqref="J5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293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pans="1:6" s="25" customFormat="1" ht="27.75" customHeight="1">
      <c r="A1" s="2" t="s">
        <v>115</v>
      </c>
      <c r="F1" s="289"/>
    </row>
    <row r="2" spans="1:9" ht="28.5" customHeight="1">
      <c r="A2" s="343" t="s">
        <v>49</v>
      </c>
      <c r="B2" s="343"/>
      <c r="C2" s="361" t="s">
        <v>170</v>
      </c>
      <c r="D2" s="362"/>
      <c r="E2" s="361" t="s">
        <v>159</v>
      </c>
      <c r="F2" s="362"/>
      <c r="G2" s="342" t="s">
        <v>13</v>
      </c>
      <c r="H2" s="346"/>
      <c r="I2" s="16"/>
    </row>
    <row r="3" spans="1:12" ht="28.5" customHeight="1">
      <c r="A3" s="349"/>
      <c r="B3" s="349"/>
      <c r="C3" s="162" t="s">
        <v>46</v>
      </c>
      <c r="D3" s="183" t="s">
        <v>1</v>
      </c>
      <c r="E3" s="162" t="s">
        <v>46</v>
      </c>
      <c r="F3" s="290" t="s">
        <v>1</v>
      </c>
      <c r="G3" s="287" t="s">
        <v>47</v>
      </c>
      <c r="H3" s="157" t="s">
        <v>36</v>
      </c>
      <c r="I3" s="16"/>
      <c r="L3" s="19"/>
    </row>
    <row r="4" spans="1:9" s="25" customFormat="1" ht="28.5" customHeight="1">
      <c r="A4" s="348" t="s">
        <v>19</v>
      </c>
      <c r="B4" s="348"/>
      <c r="C4" s="50">
        <v>974360</v>
      </c>
      <c r="D4" s="37">
        <v>100</v>
      </c>
      <c r="E4" s="50">
        <v>2030340</v>
      </c>
      <c r="F4" s="291">
        <v>100</v>
      </c>
      <c r="G4" s="50">
        <f>C4-E4</f>
        <v>-1055980</v>
      </c>
      <c r="H4" s="150">
        <f>G4/E4*100</f>
        <v>-52.010008175970526</v>
      </c>
      <c r="I4" s="103"/>
    </row>
    <row r="5" spans="1:10" ht="28.5" customHeight="1">
      <c r="A5" s="83">
        <v>9</v>
      </c>
      <c r="B5" s="166" t="s">
        <v>134</v>
      </c>
      <c r="C5" s="20">
        <v>62797</v>
      </c>
      <c r="D5" s="62">
        <f>C5/$C$4*100</f>
        <v>6.444948479001601</v>
      </c>
      <c r="E5" s="286">
        <v>167914</v>
      </c>
      <c r="F5" s="291">
        <v>8.3</v>
      </c>
      <c r="G5" s="43">
        <f>C5-E5</f>
        <v>-105117</v>
      </c>
      <c r="H5" s="315">
        <f>G5/E5*100</f>
        <v>-62.60168895982468</v>
      </c>
      <c r="I5" s="82"/>
      <c r="J5" s="13"/>
    </row>
    <row r="6" spans="1:10" ht="28.5" customHeight="1">
      <c r="A6" s="83">
        <v>10</v>
      </c>
      <c r="B6" s="303" t="s">
        <v>135</v>
      </c>
      <c r="C6" s="20" t="s">
        <v>65</v>
      </c>
      <c r="D6" s="197" t="s">
        <v>65</v>
      </c>
      <c r="E6" s="22" t="s">
        <v>65</v>
      </c>
      <c r="F6" s="291" t="s">
        <v>65</v>
      </c>
      <c r="G6" s="80" t="s">
        <v>65</v>
      </c>
      <c r="H6" s="294" t="s">
        <v>65</v>
      </c>
      <c r="I6" s="149"/>
      <c r="J6" s="13"/>
    </row>
    <row r="7" spans="1:10" ht="28.5" customHeight="1">
      <c r="A7" s="83">
        <v>11</v>
      </c>
      <c r="B7" s="166" t="s">
        <v>136</v>
      </c>
      <c r="C7" s="20" t="s">
        <v>65</v>
      </c>
      <c r="D7" s="197" t="s">
        <v>65</v>
      </c>
      <c r="E7" s="22" t="s">
        <v>65</v>
      </c>
      <c r="F7" s="291" t="s">
        <v>65</v>
      </c>
      <c r="G7" s="80" t="s">
        <v>65</v>
      </c>
      <c r="H7" s="294" t="s">
        <v>65</v>
      </c>
      <c r="I7" s="149"/>
      <c r="J7" s="13"/>
    </row>
    <row r="8" spans="1:10" ht="28.5" customHeight="1">
      <c r="A8" s="83">
        <v>12</v>
      </c>
      <c r="B8" s="166" t="s">
        <v>137</v>
      </c>
      <c r="C8" s="20">
        <v>33712</v>
      </c>
      <c r="D8" s="62">
        <f>C8/$C$4*100</f>
        <v>3.4599121474608974</v>
      </c>
      <c r="E8" s="22">
        <v>213</v>
      </c>
      <c r="F8" s="291">
        <v>0</v>
      </c>
      <c r="G8" s="43">
        <f>C8-E8</f>
        <v>33499</v>
      </c>
      <c r="H8" s="315">
        <f>G8/E8*100</f>
        <v>15727.230046948358</v>
      </c>
      <c r="I8" s="149"/>
      <c r="J8" s="13"/>
    </row>
    <row r="9" spans="1:10" ht="28.5" customHeight="1">
      <c r="A9" s="83">
        <v>13</v>
      </c>
      <c r="B9" s="166" t="s">
        <v>138</v>
      </c>
      <c r="C9" s="20" t="s">
        <v>158</v>
      </c>
      <c r="D9" s="197" t="s">
        <v>158</v>
      </c>
      <c r="E9" s="20" t="s">
        <v>158</v>
      </c>
      <c r="F9" s="197" t="s">
        <v>158</v>
      </c>
      <c r="G9" s="20" t="s">
        <v>158</v>
      </c>
      <c r="H9" s="314" t="s">
        <v>158</v>
      </c>
      <c r="I9" s="149"/>
      <c r="J9" s="13"/>
    </row>
    <row r="10" spans="1:10" ht="28.5" customHeight="1">
      <c r="A10" s="83">
        <v>14</v>
      </c>
      <c r="B10" s="166" t="s">
        <v>139</v>
      </c>
      <c r="C10" s="20" t="s">
        <v>158</v>
      </c>
      <c r="D10" s="197" t="s">
        <v>158</v>
      </c>
      <c r="E10" s="20" t="s">
        <v>158</v>
      </c>
      <c r="F10" s="197" t="s">
        <v>158</v>
      </c>
      <c r="G10" s="20" t="s">
        <v>158</v>
      </c>
      <c r="H10" s="314" t="s">
        <v>158</v>
      </c>
      <c r="I10" s="149"/>
      <c r="J10" s="13"/>
    </row>
    <row r="11" spans="1:10" ht="28.5" customHeight="1">
      <c r="A11" s="83">
        <v>15</v>
      </c>
      <c r="B11" s="166" t="s">
        <v>140</v>
      </c>
      <c r="C11" s="20" t="s">
        <v>158</v>
      </c>
      <c r="D11" s="197" t="s">
        <v>158</v>
      </c>
      <c r="E11" s="20" t="s">
        <v>158</v>
      </c>
      <c r="F11" s="197" t="s">
        <v>158</v>
      </c>
      <c r="G11" s="20" t="s">
        <v>158</v>
      </c>
      <c r="H11" s="314" t="s">
        <v>158</v>
      </c>
      <c r="I11" s="149"/>
      <c r="J11" s="13"/>
    </row>
    <row r="12" spans="1:10" ht="28.5" customHeight="1">
      <c r="A12" s="83">
        <v>16</v>
      </c>
      <c r="B12" s="166" t="s">
        <v>141</v>
      </c>
      <c r="C12" s="20" t="s">
        <v>158</v>
      </c>
      <c r="D12" s="197" t="s">
        <v>158</v>
      </c>
      <c r="E12" s="20" t="s">
        <v>158</v>
      </c>
      <c r="F12" s="197" t="s">
        <v>158</v>
      </c>
      <c r="G12" s="20" t="s">
        <v>158</v>
      </c>
      <c r="H12" s="314" t="s">
        <v>158</v>
      </c>
      <c r="I12" s="149"/>
      <c r="J12" s="13"/>
    </row>
    <row r="13" spans="1:10" ht="28.5" customHeight="1">
      <c r="A13" s="83">
        <v>17</v>
      </c>
      <c r="B13" s="166" t="s">
        <v>142</v>
      </c>
      <c r="C13" s="20" t="s">
        <v>158</v>
      </c>
      <c r="D13" s="197" t="s">
        <v>158</v>
      </c>
      <c r="E13" s="20" t="s">
        <v>158</v>
      </c>
      <c r="F13" s="197" t="s">
        <v>158</v>
      </c>
      <c r="G13" s="20" t="s">
        <v>158</v>
      </c>
      <c r="H13" s="314" t="s">
        <v>158</v>
      </c>
      <c r="I13" s="149"/>
      <c r="J13" s="13"/>
    </row>
    <row r="14" spans="1:10" ht="28.5" customHeight="1">
      <c r="A14" s="83">
        <v>18</v>
      </c>
      <c r="B14" s="218" t="s">
        <v>143</v>
      </c>
      <c r="C14" s="270">
        <v>201892</v>
      </c>
      <c r="D14" s="62">
        <f aca="true" t="shared" si="0" ref="D14:D19">C14/$C$4*100</f>
        <v>20.720472925817973</v>
      </c>
      <c r="E14" s="286">
        <v>384238</v>
      </c>
      <c r="F14" s="291">
        <v>18.9</v>
      </c>
      <c r="G14" s="43">
        <f>C14-E14</f>
        <v>-182346</v>
      </c>
      <c r="H14" s="315">
        <f>G14/E14*100</f>
        <v>-47.45652434168406</v>
      </c>
      <c r="I14" s="149"/>
      <c r="J14" s="13"/>
    </row>
    <row r="15" spans="1:10" ht="28.5" customHeight="1">
      <c r="A15" s="83">
        <v>19</v>
      </c>
      <c r="B15" s="166" t="s">
        <v>144</v>
      </c>
      <c r="C15" s="20" t="s">
        <v>158</v>
      </c>
      <c r="D15" s="272" t="s">
        <v>158</v>
      </c>
      <c r="E15" s="20">
        <v>137170</v>
      </c>
      <c r="F15" s="291" t="s">
        <v>158</v>
      </c>
      <c r="G15" s="43" t="s">
        <v>158</v>
      </c>
      <c r="H15" s="294" t="s">
        <v>158</v>
      </c>
      <c r="I15" s="149"/>
      <c r="J15" s="13"/>
    </row>
    <row r="16" spans="1:10" ht="28.5" customHeight="1">
      <c r="A16" s="83">
        <v>20</v>
      </c>
      <c r="B16" s="166" t="s">
        <v>145</v>
      </c>
      <c r="C16" s="20" t="s">
        <v>65</v>
      </c>
      <c r="D16" s="197" t="s">
        <v>65</v>
      </c>
      <c r="E16" s="22" t="s">
        <v>65</v>
      </c>
      <c r="F16" s="291" t="s">
        <v>65</v>
      </c>
      <c r="G16" s="80" t="s">
        <v>65</v>
      </c>
      <c r="H16" s="295" t="s">
        <v>65</v>
      </c>
      <c r="I16" s="149"/>
      <c r="J16" s="13"/>
    </row>
    <row r="17" spans="1:10" ht="28.5" customHeight="1">
      <c r="A17" s="83">
        <v>21</v>
      </c>
      <c r="B17" s="218" t="s">
        <v>146</v>
      </c>
      <c r="C17" s="20">
        <v>9060</v>
      </c>
      <c r="D17" s="62">
        <f t="shared" si="0"/>
        <v>0.9298411264830247</v>
      </c>
      <c r="E17" s="286">
        <v>28734</v>
      </c>
      <c r="F17" s="291">
        <v>1.4</v>
      </c>
      <c r="G17" s="43">
        <f>C17-E17</f>
        <v>-19674</v>
      </c>
      <c r="H17" s="315">
        <f>G17/E17*100</f>
        <v>-68.46940906243475</v>
      </c>
      <c r="I17" s="149"/>
      <c r="J17" s="13"/>
    </row>
    <row r="18" spans="1:10" ht="28.5" customHeight="1">
      <c r="A18" s="83">
        <v>22</v>
      </c>
      <c r="B18" s="166" t="s">
        <v>147</v>
      </c>
      <c r="C18" s="20" t="s">
        <v>65</v>
      </c>
      <c r="D18" s="197" t="s">
        <v>65</v>
      </c>
      <c r="E18" s="22" t="s">
        <v>65</v>
      </c>
      <c r="F18" s="291" t="s">
        <v>65</v>
      </c>
      <c r="G18" s="80" t="s">
        <v>65</v>
      </c>
      <c r="H18" s="295" t="s">
        <v>65</v>
      </c>
      <c r="I18" s="82"/>
      <c r="J18" s="13"/>
    </row>
    <row r="19" spans="1:10" ht="28.5" customHeight="1">
      <c r="A19" s="83">
        <v>23</v>
      </c>
      <c r="B19" s="166" t="s">
        <v>148</v>
      </c>
      <c r="C19" s="20">
        <v>46910</v>
      </c>
      <c r="D19" s="62">
        <f t="shared" si="0"/>
        <v>4.814442300587052</v>
      </c>
      <c r="E19" s="20" t="s">
        <v>158</v>
      </c>
      <c r="F19" s="197" t="s">
        <v>158</v>
      </c>
      <c r="G19" s="20" t="s">
        <v>158</v>
      </c>
      <c r="H19" s="314" t="s">
        <v>158</v>
      </c>
      <c r="I19" s="82"/>
      <c r="J19" s="13"/>
    </row>
    <row r="20" spans="1:10" ht="28.5" customHeight="1">
      <c r="A20" s="83">
        <v>24</v>
      </c>
      <c r="B20" s="166" t="s">
        <v>149</v>
      </c>
      <c r="C20" s="20">
        <v>35147</v>
      </c>
      <c r="D20" s="62">
        <f aca="true" t="shared" si="1" ref="D20:D27">C20/$C$4*100</f>
        <v>3.6071883082228333</v>
      </c>
      <c r="E20" s="20" t="s">
        <v>158</v>
      </c>
      <c r="F20" s="197" t="s">
        <v>158</v>
      </c>
      <c r="G20" s="20" t="s">
        <v>158</v>
      </c>
      <c r="H20" s="314" t="s">
        <v>158</v>
      </c>
      <c r="I20" s="82"/>
      <c r="J20" s="13"/>
    </row>
    <row r="21" spans="1:10" ht="28.5" customHeight="1">
      <c r="A21" s="83">
        <v>25</v>
      </c>
      <c r="B21" s="166" t="s">
        <v>150</v>
      </c>
      <c r="C21" s="20" t="s">
        <v>158</v>
      </c>
      <c r="D21" s="197" t="s">
        <v>158</v>
      </c>
      <c r="E21" s="20" t="s">
        <v>158</v>
      </c>
      <c r="F21" s="197" t="s">
        <v>158</v>
      </c>
      <c r="G21" s="20" t="s">
        <v>158</v>
      </c>
      <c r="H21" s="314" t="s">
        <v>158</v>
      </c>
      <c r="I21" s="82"/>
      <c r="J21" s="13"/>
    </row>
    <row r="22" spans="1:10" ht="28.5" customHeight="1">
      <c r="A22" s="83">
        <v>26</v>
      </c>
      <c r="B22" s="166" t="s">
        <v>151</v>
      </c>
      <c r="C22" s="20" t="s">
        <v>158</v>
      </c>
      <c r="D22" s="197" t="s">
        <v>158</v>
      </c>
      <c r="E22" s="20" t="s">
        <v>158</v>
      </c>
      <c r="F22" s="197" t="s">
        <v>158</v>
      </c>
      <c r="G22" s="20" t="s">
        <v>158</v>
      </c>
      <c r="H22" s="314" t="s">
        <v>158</v>
      </c>
      <c r="I22" s="82"/>
      <c r="J22" s="13"/>
    </row>
    <row r="23" spans="1:10" ht="28.5" customHeight="1">
      <c r="A23" s="83">
        <v>27</v>
      </c>
      <c r="B23" s="166" t="s">
        <v>152</v>
      </c>
      <c r="C23" s="20">
        <v>49802</v>
      </c>
      <c r="D23" s="62">
        <f t="shared" si="1"/>
        <v>5.111252514471038</v>
      </c>
      <c r="E23" s="286">
        <v>50173</v>
      </c>
      <c r="F23" s="291">
        <v>2.5</v>
      </c>
      <c r="G23" s="43">
        <f>C23-E23</f>
        <v>-371</v>
      </c>
      <c r="H23" s="315">
        <f>G23/E23*100</f>
        <v>-0.739441532298248</v>
      </c>
      <c r="I23" s="82"/>
      <c r="J23" s="13"/>
    </row>
    <row r="24" spans="1:10" ht="28.5" customHeight="1">
      <c r="A24" s="83">
        <v>28</v>
      </c>
      <c r="B24" s="166" t="s">
        <v>153</v>
      </c>
      <c r="C24" s="20">
        <v>134630</v>
      </c>
      <c r="D24" s="62">
        <f t="shared" si="1"/>
        <v>13.817274929184284</v>
      </c>
      <c r="E24" s="286">
        <v>176532</v>
      </c>
      <c r="F24" s="291">
        <v>8.7</v>
      </c>
      <c r="G24" s="43">
        <f>C24-E24</f>
        <v>-41902</v>
      </c>
      <c r="H24" s="315">
        <f>G24/E24*100</f>
        <v>-23.736206466816213</v>
      </c>
      <c r="I24" s="82"/>
      <c r="J24" s="13"/>
    </row>
    <row r="25" spans="1:10" ht="28.5" customHeight="1">
      <c r="A25" s="83">
        <v>29</v>
      </c>
      <c r="B25" s="166" t="s">
        <v>154</v>
      </c>
      <c r="C25" s="20">
        <v>268032</v>
      </c>
      <c r="D25" s="62">
        <f t="shared" si="1"/>
        <v>27.50851841208588</v>
      </c>
      <c r="E25" s="286">
        <v>547004</v>
      </c>
      <c r="F25" s="291">
        <v>26.9</v>
      </c>
      <c r="G25" s="43">
        <f>C25-E25</f>
        <v>-278972</v>
      </c>
      <c r="H25" s="315">
        <f>G25/E25*100</f>
        <v>-50.99999268743921</v>
      </c>
      <c r="I25" s="82"/>
      <c r="J25" s="13"/>
    </row>
    <row r="26" spans="1:10" ht="28.5" customHeight="1">
      <c r="A26" s="83">
        <v>30</v>
      </c>
      <c r="B26" s="166" t="s">
        <v>155</v>
      </c>
      <c r="C26" s="20">
        <v>4573</v>
      </c>
      <c r="D26" s="62">
        <f t="shared" si="1"/>
        <v>0.4693337164908247</v>
      </c>
      <c r="E26" s="286">
        <v>23392</v>
      </c>
      <c r="F26" s="291">
        <v>1.2</v>
      </c>
      <c r="G26" s="43">
        <f>C26-E26</f>
        <v>-18819</v>
      </c>
      <c r="H26" s="315">
        <f>G26/E26*100</f>
        <v>-80.45058139534885</v>
      </c>
      <c r="I26" s="82"/>
      <c r="J26" s="13"/>
    </row>
    <row r="27" spans="1:10" ht="28.5" customHeight="1">
      <c r="A27" s="83">
        <v>31</v>
      </c>
      <c r="B27" s="166" t="s">
        <v>156</v>
      </c>
      <c r="C27" s="20">
        <v>56796</v>
      </c>
      <c r="D27" s="62">
        <f t="shared" si="1"/>
        <v>5.82905702204524</v>
      </c>
      <c r="E27" s="286">
        <v>41905</v>
      </c>
      <c r="F27" s="291">
        <v>2.1</v>
      </c>
      <c r="G27" s="43">
        <f>C27-E27</f>
        <v>14891</v>
      </c>
      <c r="H27" s="315">
        <f>G27/E27*100</f>
        <v>35.53513900489202</v>
      </c>
      <c r="I27" s="82"/>
      <c r="J27" s="13"/>
    </row>
    <row r="28" spans="1:10" ht="28.5" customHeight="1">
      <c r="A28" s="131">
        <v>32</v>
      </c>
      <c r="B28" s="167" t="s">
        <v>157</v>
      </c>
      <c r="C28" s="271" t="s">
        <v>158</v>
      </c>
      <c r="D28" s="319" t="s">
        <v>158</v>
      </c>
      <c r="E28" s="320">
        <v>135301</v>
      </c>
      <c r="F28" s="292">
        <v>6.7</v>
      </c>
      <c r="G28" s="316" t="s">
        <v>158</v>
      </c>
      <c r="H28" s="321" t="s">
        <v>158</v>
      </c>
      <c r="I28" s="82"/>
      <c r="J28" s="13"/>
    </row>
    <row r="29" spans="2:8" ht="14.25">
      <c r="B29" s="16"/>
      <c r="C29" s="16"/>
      <c r="D29" s="14"/>
      <c r="H29" s="16"/>
    </row>
    <row r="30" spans="2:4" ht="13.5">
      <c r="B30" s="16"/>
      <c r="C30" s="16"/>
      <c r="D30" s="15"/>
    </row>
    <row r="32" ht="14.25">
      <c r="G32" s="196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2">
      <selection activeCell="E13" sqref="E13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5" t="s">
        <v>128</v>
      </c>
    </row>
    <row r="2" spans="1:5" ht="30" customHeight="1">
      <c r="A2" s="1" t="s">
        <v>116</v>
      </c>
      <c r="B2" s="3"/>
      <c r="C2" s="3"/>
      <c r="D2" s="3"/>
      <c r="E2" s="9"/>
    </row>
    <row r="3" spans="1:5" ht="31.5" customHeight="1">
      <c r="A3" s="363" t="s">
        <v>59</v>
      </c>
      <c r="B3" s="184" t="s">
        <v>8</v>
      </c>
      <c r="C3" s="185" t="s">
        <v>9</v>
      </c>
      <c r="D3" s="184" t="s">
        <v>10</v>
      </c>
      <c r="E3" s="186" t="s">
        <v>63</v>
      </c>
    </row>
    <row r="4" spans="1:5" ht="31.5" customHeight="1">
      <c r="A4" s="364"/>
      <c r="B4" s="187" t="s">
        <v>60</v>
      </c>
      <c r="C4" s="172" t="s">
        <v>61</v>
      </c>
      <c r="D4" s="187" t="s">
        <v>62</v>
      </c>
      <c r="E4" s="167" t="s">
        <v>62</v>
      </c>
    </row>
    <row r="5" spans="1:5" ht="42" customHeight="1">
      <c r="A5" s="83" t="s">
        <v>67</v>
      </c>
      <c r="B5" s="120">
        <v>32</v>
      </c>
      <c r="C5" s="18">
        <v>3908</v>
      </c>
      <c r="D5" s="121">
        <v>16879396</v>
      </c>
      <c r="E5" s="18">
        <v>938118</v>
      </c>
    </row>
    <row r="6" spans="1:5" ht="42" customHeight="1">
      <c r="A6" s="83" t="s">
        <v>81</v>
      </c>
      <c r="B6" s="120">
        <v>31</v>
      </c>
      <c r="C6" s="18">
        <v>4024</v>
      </c>
      <c r="D6" s="121">
        <v>17516584</v>
      </c>
      <c r="E6" s="18">
        <v>976503</v>
      </c>
    </row>
    <row r="7" spans="1:5" ht="42" customHeight="1">
      <c r="A7" s="83" t="s">
        <v>92</v>
      </c>
      <c r="B7" s="120">
        <v>30</v>
      </c>
      <c r="C7" s="18">
        <v>3290</v>
      </c>
      <c r="D7" s="121">
        <v>14582928</v>
      </c>
      <c r="E7" s="18">
        <v>791690</v>
      </c>
    </row>
    <row r="8" spans="1:5" ht="42" customHeight="1">
      <c r="A8" s="83" t="s">
        <v>104</v>
      </c>
      <c r="B8" s="120">
        <v>26</v>
      </c>
      <c r="C8" s="18">
        <v>3332</v>
      </c>
      <c r="D8" s="121">
        <v>16531034</v>
      </c>
      <c r="E8" s="18">
        <v>1023744</v>
      </c>
    </row>
    <row r="9" spans="1:5" ht="42" customHeight="1">
      <c r="A9" s="83" t="s">
        <v>159</v>
      </c>
      <c r="B9" s="120">
        <v>28</v>
      </c>
      <c r="C9" s="18">
        <v>3851</v>
      </c>
      <c r="D9" s="121">
        <v>17473998</v>
      </c>
      <c r="E9" s="18">
        <v>1182678</v>
      </c>
    </row>
    <row r="10" spans="1:5" ht="42" customHeight="1">
      <c r="A10" s="131" t="s">
        <v>170</v>
      </c>
      <c r="B10" s="122">
        <v>26</v>
      </c>
      <c r="C10" s="123">
        <v>3381</v>
      </c>
      <c r="D10" s="124">
        <v>14811295</v>
      </c>
      <c r="E10" s="123">
        <v>436633</v>
      </c>
    </row>
    <row r="11" ht="14.25">
      <c r="E11" s="40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3" sqref="G3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5" t="s">
        <v>131</v>
      </c>
    </row>
    <row r="2" spans="1:5" ht="30" customHeight="1">
      <c r="A2" s="1" t="s">
        <v>132</v>
      </c>
      <c r="B2" s="3"/>
      <c r="C2" s="3"/>
      <c r="D2" s="3"/>
      <c r="E2" s="9"/>
    </row>
    <row r="3" spans="1:7" ht="31.5" customHeight="1">
      <c r="A3" s="363" t="s">
        <v>120</v>
      </c>
      <c r="B3" s="365" t="s">
        <v>125</v>
      </c>
      <c r="C3" s="366"/>
      <c r="D3" s="365" t="s">
        <v>127</v>
      </c>
      <c r="E3" s="367"/>
      <c r="F3" s="171"/>
      <c r="G3" s="171"/>
    </row>
    <row r="4" spans="1:5" ht="31.5" customHeight="1">
      <c r="A4" s="364"/>
      <c r="B4" s="187" t="s">
        <v>126</v>
      </c>
      <c r="C4" s="172" t="s">
        <v>39</v>
      </c>
      <c r="D4" s="187" t="s">
        <v>126</v>
      </c>
      <c r="E4" s="172" t="s">
        <v>39</v>
      </c>
    </row>
    <row r="5" spans="1:5" ht="42" customHeight="1">
      <c r="A5" s="83" t="s">
        <v>121</v>
      </c>
      <c r="B5" s="253">
        <v>148457</v>
      </c>
      <c r="C5" s="251">
        <v>197.5</v>
      </c>
      <c r="D5" s="255">
        <v>104925</v>
      </c>
      <c r="E5" s="251">
        <v>93.2</v>
      </c>
    </row>
    <row r="6" spans="1:5" ht="42" customHeight="1">
      <c r="A6" s="83" t="s">
        <v>122</v>
      </c>
      <c r="B6" s="253">
        <v>99619</v>
      </c>
      <c r="C6" s="251">
        <f>B6/B5*100</f>
        <v>67.10293216217491</v>
      </c>
      <c r="D6" s="255">
        <v>111459</v>
      </c>
      <c r="E6" s="251">
        <f>D6/D5*100</f>
        <v>106.22730521801287</v>
      </c>
    </row>
    <row r="7" spans="1:5" ht="42" customHeight="1">
      <c r="A7" s="83" t="s">
        <v>123</v>
      </c>
      <c r="B7" s="253">
        <v>120127</v>
      </c>
      <c r="C7" s="251">
        <f>B7/B6*100</f>
        <v>120.58643431473917</v>
      </c>
      <c r="D7" s="255">
        <v>120011</v>
      </c>
      <c r="E7" s="251">
        <f>D7/D6*100</f>
        <v>107.67277653666372</v>
      </c>
    </row>
    <row r="8" spans="1:5" ht="42" customHeight="1">
      <c r="A8" s="83" t="s">
        <v>124</v>
      </c>
      <c r="B8" s="253">
        <v>85817</v>
      </c>
      <c r="C8" s="251">
        <f>B8/B7*100</f>
        <v>71.43856085642695</v>
      </c>
      <c r="D8" s="255">
        <v>161038</v>
      </c>
      <c r="E8" s="251">
        <f>D8/D7*100</f>
        <v>134.18603294697985</v>
      </c>
    </row>
    <row r="9" spans="1:6" ht="42" customHeight="1">
      <c r="A9" s="83" t="s">
        <v>160</v>
      </c>
      <c r="B9" s="253">
        <v>103977</v>
      </c>
      <c r="C9" s="251">
        <f>B9/B8*100</f>
        <v>121.16130836547536</v>
      </c>
      <c r="D9" s="255">
        <v>148866</v>
      </c>
      <c r="E9" s="251">
        <f>D9/D8*100</f>
        <v>92.44153553819595</v>
      </c>
      <c r="F9" s="16"/>
    </row>
    <row r="10" spans="1:5" ht="42" customHeight="1">
      <c r="A10" s="131" t="s">
        <v>170</v>
      </c>
      <c r="B10" s="254">
        <v>38725</v>
      </c>
      <c r="C10" s="257">
        <f>B10/B9*100</f>
        <v>37.243813535685774</v>
      </c>
      <c r="D10" s="256">
        <v>122334</v>
      </c>
      <c r="E10" s="252">
        <f>D10/D9*100</f>
        <v>82.17726008625206</v>
      </c>
    </row>
    <row r="11" ht="14.25">
      <c r="E11" s="40"/>
    </row>
  </sheetData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8" sqref="H8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7" customFormat="1" ht="27" customHeight="1">
      <c r="A1" s="8" t="s">
        <v>77</v>
      </c>
    </row>
    <row r="2" ht="27" customHeight="1">
      <c r="A2" s="61"/>
    </row>
    <row r="3" s="1" customFormat="1" ht="27" customHeight="1">
      <c r="A3" s="2" t="s">
        <v>69</v>
      </c>
    </row>
    <row r="4" spans="1:7" ht="21" customHeight="1">
      <c r="A4" s="11"/>
      <c r="B4" s="341" t="s">
        <v>177</v>
      </c>
      <c r="C4" s="341"/>
      <c r="D4" s="341"/>
      <c r="E4" s="341"/>
      <c r="F4" s="341"/>
      <c r="G4" s="341"/>
    </row>
    <row r="5" spans="1:7" ht="27" customHeight="1">
      <c r="A5" s="168" t="s">
        <v>88</v>
      </c>
      <c r="B5" s="158" t="s">
        <v>66</v>
      </c>
      <c r="C5" s="158" t="s">
        <v>82</v>
      </c>
      <c r="D5" s="158" t="s">
        <v>94</v>
      </c>
      <c r="E5" s="158" t="s">
        <v>106</v>
      </c>
      <c r="F5" s="158" t="s">
        <v>164</v>
      </c>
      <c r="G5" s="158" t="s">
        <v>176</v>
      </c>
    </row>
    <row r="6" spans="1:7" ht="27" customHeight="1">
      <c r="A6" s="153" t="s">
        <v>20</v>
      </c>
      <c r="B6" s="209">
        <v>540</v>
      </c>
      <c r="C6" s="209">
        <v>554</v>
      </c>
      <c r="D6" s="205">
        <v>524</v>
      </c>
      <c r="E6" s="226">
        <v>508</v>
      </c>
      <c r="F6" s="226">
        <v>495</v>
      </c>
      <c r="G6" s="226">
        <v>450</v>
      </c>
    </row>
    <row r="7" spans="1:7" ht="27" customHeight="1">
      <c r="A7" s="144" t="s">
        <v>30</v>
      </c>
      <c r="B7" s="189">
        <v>92.3</v>
      </c>
      <c r="C7" s="189">
        <f>C6/B6*100</f>
        <v>102.5925925925926</v>
      </c>
      <c r="D7" s="189">
        <f>D6/C6*100</f>
        <v>94.58483754512635</v>
      </c>
      <c r="E7" s="189">
        <f>E6/D6*100</f>
        <v>96.94656488549617</v>
      </c>
      <c r="F7" s="189">
        <f>F6/E6*100</f>
        <v>97.44094488188976</v>
      </c>
      <c r="G7" s="189">
        <f>G6/F6*100</f>
        <v>90.9090909090909</v>
      </c>
    </row>
    <row r="8" spans="1:7" ht="27" customHeight="1">
      <c r="A8" s="159" t="s">
        <v>31</v>
      </c>
      <c r="B8" s="188">
        <v>100</v>
      </c>
      <c r="C8" s="188">
        <f>C6/B6%</f>
        <v>102.59259259259258</v>
      </c>
      <c r="D8" s="188">
        <f>D6/B6%</f>
        <v>97.03703703703702</v>
      </c>
      <c r="E8" s="188">
        <f>E6/B6%</f>
        <v>94.07407407407406</v>
      </c>
      <c r="F8" s="188">
        <f>F6/B6%</f>
        <v>91.66666666666666</v>
      </c>
      <c r="G8" s="188">
        <f>G6/B6%</f>
        <v>83.33333333333333</v>
      </c>
    </row>
  </sheetData>
  <mergeCells count="1">
    <mergeCell ref="B4:G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6" sqref="B16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7" width="11.625" style="6" customWidth="1"/>
    <col min="8" max="16384" width="9.00390625" style="6" customWidth="1"/>
  </cols>
  <sheetData>
    <row r="1" spans="1:7" s="1" customFormat="1" ht="27.75" customHeight="1">
      <c r="A1" s="2" t="s">
        <v>70</v>
      </c>
      <c r="G1" s="119"/>
    </row>
    <row r="2" spans="1:7" ht="27.75" customHeight="1">
      <c r="A2" s="344" t="s">
        <v>32</v>
      </c>
      <c r="B2" s="342" t="s">
        <v>172</v>
      </c>
      <c r="C2" s="343"/>
      <c r="D2" s="342" t="s">
        <v>165</v>
      </c>
      <c r="E2" s="343"/>
      <c r="F2" s="342" t="s">
        <v>33</v>
      </c>
      <c r="G2" s="343"/>
    </row>
    <row r="3" spans="1:7" ht="27.75" customHeight="1">
      <c r="A3" s="345"/>
      <c r="B3" s="154" t="s">
        <v>34</v>
      </c>
      <c r="C3" s="155" t="s">
        <v>4</v>
      </c>
      <c r="D3" s="154" t="s">
        <v>34</v>
      </c>
      <c r="E3" s="155" t="s">
        <v>4</v>
      </c>
      <c r="F3" s="287" t="s">
        <v>35</v>
      </c>
      <c r="G3" s="157" t="s">
        <v>36</v>
      </c>
    </row>
    <row r="4" spans="1:7" s="1" customFormat="1" ht="27.75" customHeight="1">
      <c r="A4" s="134" t="s">
        <v>96</v>
      </c>
      <c r="B4" s="75">
        <f>SUM(B5:B11)</f>
        <v>450</v>
      </c>
      <c r="C4" s="76">
        <v>100</v>
      </c>
      <c r="D4" s="75">
        <v>495</v>
      </c>
      <c r="E4" s="76">
        <v>100</v>
      </c>
      <c r="F4" s="77">
        <f aca="true" t="shared" si="0" ref="F4:F10">B4-D4</f>
        <v>-45</v>
      </c>
      <c r="G4" s="136">
        <f aca="true" t="shared" si="1" ref="G4:G10">F4/D4*100</f>
        <v>-9.090909090909092</v>
      </c>
    </row>
    <row r="5" spans="1:7" ht="27.75" customHeight="1">
      <c r="A5" s="83" t="s">
        <v>166</v>
      </c>
      <c r="B5" s="52">
        <v>211</v>
      </c>
      <c r="C5" s="62">
        <f>B5/B4*100</f>
        <v>46.88888888888889</v>
      </c>
      <c r="D5" s="52">
        <v>239</v>
      </c>
      <c r="E5" s="62">
        <v>48.282828282828284</v>
      </c>
      <c r="F5" s="152">
        <f t="shared" si="0"/>
        <v>-28</v>
      </c>
      <c r="G5" s="137">
        <f t="shared" si="1"/>
        <v>-11.715481171548117</v>
      </c>
    </row>
    <row r="6" spans="1:7" ht="27.75" customHeight="1">
      <c r="A6" s="83" t="s">
        <v>98</v>
      </c>
      <c r="B6" s="52">
        <v>99</v>
      </c>
      <c r="C6" s="62">
        <f>B6/B4*100</f>
        <v>22</v>
      </c>
      <c r="D6" s="52">
        <v>115</v>
      </c>
      <c r="E6" s="62">
        <v>23.232323232323232</v>
      </c>
      <c r="F6" s="152">
        <f t="shared" si="0"/>
        <v>-16</v>
      </c>
      <c r="G6" s="137">
        <f t="shared" si="1"/>
        <v>-13.91304347826087</v>
      </c>
    </row>
    <row r="7" spans="1:7" ht="27.75" customHeight="1">
      <c r="A7" s="83" t="s">
        <v>99</v>
      </c>
      <c r="B7" s="72">
        <v>51</v>
      </c>
      <c r="C7" s="62">
        <f>B7/B4*100</f>
        <v>11.333333333333332</v>
      </c>
      <c r="D7" s="72">
        <v>49</v>
      </c>
      <c r="E7" s="62">
        <v>9.8989898989899</v>
      </c>
      <c r="F7" s="152">
        <f t="shared" si="0"/>
        <v>2</v>
      </c>
      <c r="G7" s="137">
        <f t="shared" si="1"/>
        <v>4.081632653061225</v>
      </c>
    </row>
    <row r="8" spans="1:7" ht="27.75" customHeight="1">
      <c r="A8" s="83" t="s">
        <v>100</v>
      </c>
      <c r="B8" s="72">
        <v>62</v>
      </c>
      <c r="C8" s="62">
        <f>B8/B4*100</f>
        <v>13.777777777777779</v>
      </c>
      <c r="D8" s="72">
        <v>63</v>
      </c>
      <c r="E8" s="62">
        <v>12.727272727272727</v>
      </c>
      <c r="F8" s="152">
        <f t="shared" si="0"/>
        <v>-1</v>
      </c>
      <c r="G8" s="137">
        <f t="shared" si="1"/>
        <v>-1.5873015873015872</v>
      </c>
    </row>
    <row r="9" spans="1:7" ht="27.75" customHeight="1">
      <c r="A9" s="83" t="s">
        <v>101</v>
      </c>
      <c r="B9" s="72">
        <v>20</v>
      </c>
      <c r="C9" s="62">
        <f>B9/B4*100</f>
        <v>4.444444444444445</v>
      </c>
      <c r="D9" s="72">
        <v>23</v>
      </c>
      <c r="E9" s="62">
        <v>4.646464646464646</v>
      </c>
      <c r="F9" s="152">
        <f t="shared" si="0"/>
        <v>-3</v>
      </c>
      <c r="G9" s="137">
        <f t="shared" si="1"/>
        <v>-13.043478260869565</v>
      </c>
    </row>
    <row r="10" spans="1:7" ht="27.75" customHeight="1">
      <c r="A10" s="83" t="s">
        <v>102</v>
      </c>
      <c r="B10" s="72">
        <v>6</v>
      </c>
      <c r="C10" s="62">
        <f>B10/B4*100</f>
        <v>1.3333333333333335</v>
      </c>
      <c r="D10" s="72">
        <v>4</v>
      </c>
      <c r="E10" s="62">
        <v>0.8080808080808081</v>
      </c>
      <c r="F10" s="152">
        <f t="shared" si="0"/>
        <v>2</v>
      </c>
      <c r="G10" s="137">
        <f t="shared" si="1"/>
        <v>50</v>
      </c>
    </row>
    <row r="11" spans="1:7" ht="27.75" customHeight="1">
      <c r="A11" s="131" t="s">
        <v>0</v>
      </c>
      <c r="B11" s="73">
        <v>1</v>
      </c>
      <c r="C11" s="64">
        <f>B11/B4*100</f>
        <v>0.2222222222222222</v>
      </c>
      <c r="D11" s="73">
        <v>2</v>
      </c>
      <c r="E11" s="64">
        <v>0.40404040404040403</v>
      </c>
      <c r="F11" s="211">
        <f>B11-D11</f>
        <v>-1</v>
      </c>
      <c r="G11" s="138">
        <f>F11/D11%</f>
        <v>-50</v>
      </c>
    </row>
    <row r="12" spans="1:5" ht="21.75" customHeight="1">
      <c r="A12" s="135"/>
      <c r="B12" s="6">
        <f>SUM(B5:B11)</f>
        <v>450</v>
      </c>
      <c r="C12" s="213">
        <f>SUM(C5:C11)</f>
        <v>100</v>
      </c>
      <c r="D12" s="6">
        <f>SUM(D5:D11)</f>
        <v>495</v>
      </c>
      <c r="E12" s="213">
        <f>SUM(E5:E11)</f>
        <v>100</v>
      </c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4">
      <selection activeCell="D30" sqref="C30:D38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207" customWidth="1"/>
    <col min="9" max="16384" width="9.00390625" style="4" customWidth="1"/>
  </cols>
  <sheetData>
    <row r="1" spans="1:8" s="1" customFormat="1" ht="27.75" customHeight="1">
      <c r="A1" s="2" t="s">
        <v>71</v>
      </c>
      <c r="B1" s="2"/>
      <c r="C1" s="2"/>
      <c r="D1" s="2"/>
      <c r="E1" s="2"/>
      <c r="F1" s="2"/>
      <c r="G1" s="2"/>
      <c r="H1" s="206"/>
    </row>
    <row r="2" spans="1:8" ht="27.75" customHeight="1">
      <c r="A2" s="343" t="s">
        <v>37</v>
      </c>
      <c r="B2" s="343"/>
      <c r="C2" s="342" t="s">
        <v>173</v>
      </c>
      <c r="D2" s="343"/>
      <c r="E2" s="342" t="s">
        <v>133</v>
      </c>
      <c r="F2" s="343"/>
      <c r="G2" s="342" t="s">
        <v>13</v>
      </c>
      <c r="H2" s="346"/>
    </row>
    <row r="3" spans="1:11" ht="27.75" customHeight="1">
      <c r="A3" s="349"/>
      <c r="B3" s="349"/>
      <c r="C3" s="154" t="s">
        <v>34</v>
      </c>
      <c r="D3" s="155" t="s">
        <v>4</v>
      </c>
      <c r="E3" s="154" t="s">
        <v>34</v>
      </c>
      <c r="F3" s="155" t="s">
        <v>4</v>
      </c>
      <c r="G3" s="287" t="s">
        <v>38</v>
      </c>
      <c r="H3" s="305" t="s">
        <v>36</v>
      </c>
      <c r="K3" s="14"/>
    </row>
    <row r="4" spans="1:11" s="25" customFormat="1" ht="27.75" customHeight="1">
      <c r="A4" s="347" t="s">
        <v>96</v>
      </c>
      <c r="B4" s="348"/>
      <c r="C4" s="75">
        <f>SUM(C5:C28)</f>
        <v>450</v>
      </c>
      <c r="D4" s="307">
        <f>SUM(D5:D28)</f>
        <v>99.99999999999997</v>
      </c>
      <c r="E4" s="85">
        <f>SUM(E5:E28)</f>
        <v>495</v>
      </c>
      <c r="F4" s="308">
        <f>SUM(F5:F28)</f>
        <v>100</v>
      </c>
      <c r="G4" s="283">
        <f>C4-E4</f>
        <v>-45</v>
      </c>
      <c r="H4" s="139">
        <f>G4/E4*100</f>
        <v>-9.090909090909092</v>
      </c>
      <c r="K4" s="86"/>
    </row>
    <row r="5" spans="1:11" ht="27.75" customHeight="1">
      <c r="A5" s="83">
        <v>9</v>
      </c>
      <c r="B5" s="160" t="s">
        <v>134</v>
      </c>
      <c r="C5" s="12">
        <v>21</v>
      </c>
      <c r="D5" s="62">
        <f aca="true" t="shared" si="0" ref="D5:D15">C5/$C$4*100</f>
        <v>4.666666666666667</v>
      </c>
      <c r="E5" s="12">
        <v>19</v>
      </c>
      <c r="F5" s="62">
        <f aca="true" t="shared" si="1" ref="F5:F15">E5/$E$4*100</f>
        <v>3.8383838383838382</v>
      </c>
      <c r="G5" s="311">
        <f aca="true" t="shared" si="2" ref="G5:G28">C5-E5</f>
        <v>2</v>
      </c>
      <c r="H5" s="137">
        <f aca="true" t="shared" si="3" ref="H5:H28">G5/E5*100</f>
        <v>10.526315789473683</v>
      </c>
      <c r="K5" s="16"/>
    </row>
    <row r="6" spans="1:11" ht="27.75" customHeight="1">
      <c r="A6" s="83">
        <v>10</v>
      </c>
      <c r="B6" s="161" t="s">
        <v>135</v>
      </c>
      <c r="C6" s="12">
        <v>5</v>
      </c>
      <c r="D6" s="62">
        <f t="shared" si="0"/>
        <v>1.1111111111111112</v>
      </c>
      <c r="E6" s="12">
        <v>6</v>
      </c>
      <c r="F6" s="62">
        <f t="shared" si="1"/>
        <v>1.2121212121212122</v>
      </c>
      <c r="G6" s="311">
        <f t="shared" si="2"/>
        <v>-1</v>
      </c>
      <c r="H6" s="137">
        <f t="shared" si="3"/>
        <v>-16.666666666666664</v>
      </c>
      <c r="K6" s="79"/>
    </row>
    <row r="7" spans="1:11" ht="27.75" customHeight="1">
      <c r="A7" s="83">
        <v>11</v>
      </c>
      <c r="B7" s="160" t="s">
        <v>136</v>
      </c>
      <c r="C7" s="277">
        <v>10</v>
      </c>
      <c r="D7" s="62">
        <f t="shared" si="0"/>
        <v>2.2222222222222223</v>
      </c>
      <c r="E7" s="277">
        <v>12</v>
      </c>
      <c r="F7" s="62">
        <f t="shared" si="1"/>
        <v>2.4242424242424243</v>
      </c>
      <c r="G7" s="311">
        <f t="shared" si="2"/>
        <v>-2</v>
      </c>
      <c r="H7" s="137">
        <f t="shared" si="3"/>
        <v>-16.666666666666664</v>
      </c>
      <c r="K7" s="14"/>
    </row>
    <row r="8" spans="1:11" ht="27.75" customHeight="1">
      <c r="A8" s="83">
        <v>12</v>
      </c>
      <c r="B8" s="160" t="s">
        <v>137</v>
      </c>
      <c r="C8" s="12">
        <v>43</v>
      </c>
      <c r="D8" s="62">
        <f t="shared" si="0"/>
        <v>9.555555555555555</v>
      </c>
      <c r="E8" s="12">
        <v>51</v>
      </c>
      <c r="F8" s="62">
        <f t="shared" si="1"/>
        <v>10.303030303030303</v>
      </c>
      <c r="G8" s="311">
        <f t="shared" si="2"/>
        <v>-8</v>
      </c>
      <c r="H8" s="137">
        <f t="shared" si="3"/>
        <v>-15.686274509803921</v>
      </c>
      <c r="K8" s="14"/>
    </row>
    <row r="9" spans="1:11" ht="27.75" customHeight="1">
      <c r="A9" s="83">
        <v>13</v>
      </c>
      <c r="B9" s="160" t="s">
        <v>138</v>
      </c>
      <c r="C9" s="12">
        <v>75</v>
      </c>
      <c r="D9" s="62">
        <f t="shared" si="0"/>
        <v>16.666666666666664</v>
      </c>
      <c r="E9" s="12">
        <v>83</v>
      </c>
      <c r="F9" s="62">
        <f t="shared" si="1"/>
        <v>16.767676767676768</v>
      </c>
      <c r="G9" s="311">
        <f t="shared" si="2"/>
        <v>-8</v>
      </c>
      <c r="H9" s="137">
        <f t="shared" si="3"/>
        <v>-9.63855421686747</v>
      </c>
      <c r="K9" s="14"/>
    </row>
    <row r="10" spans="1:11" ht="27.75" customHeight="1">
      <c r="A10" s="83">
        <v>14</v>
      </c>
      <c r="B10" s="160" t="s">
        <v>139</v>
      </c>
      <c r="C10" s="12">
        <v>6</v>
      </c>
      <c r="D10" s="62">
        <f t="shared" si="0"/>
        <v>1.3333333333333335</v>
      </c>
      <c r="E10" s="12">
        <v>6</v>
      </c>
      <c r="F10" s="62">
        <f t="shared" si="1"/>
        <v>1.2121212121212122</v>
      </c>
      <c r="G10" s="259" t="s">
        <v>65</v>
      </c>
      <c r="H10" s="295" t="s">
        <v>65</v>
      </c>
      <c r="K10" s="14"/>
    </row>
    <row r="11" spans="1:11" ht="27.75" customHeight="1">
      <c r="A11" s="83">
        <v>15</v>
      </c>
      <c r="B11" s="160" t="s">
        <v>140</v>
      </c>
      <c r="C11" s="12">
        <v>9</v>
      </c>
      <c r="D11" s="62">
        <f t="shared" si="0"/>
        <v>2</v>
      </c>
      <c r="E11" s="12">
        <v>10</v>
      </c>
      <c r="F11" s="62">
        <f t="shared" si="1"/>
        <v>2.0202020202020203</v>
      </c>
      <c r="G11" s="311">
        <f t="shared" si="2"/>
        <v>-1</v>
      </c>
      <c r="H11" s="137">
        <f t="shared" si="3"/>
        <v>-10</v>
      </c>
      <c r="K11" s="14"/>
    </row>
    <row r="12" spans="1:11" ht="27.75" customHeight="1">
      <c r="A12" s="83">
        <v>16</v>
      </c>
      <c r="B12" s="160" t="s">
        <v>141</v>
      </c>
      <c r="C12" s="12">
        <v>3</v>
      </c>
      <c r="D12" s="62">
        <f t="shared" si="0"/>
        <v>0.6666666666666667</v>
      </c>
      <c r="E12" s="12">
        <v>5</v>
      </c>
      <c r="F12" s="62">
        <f t="shared" si="1"/>
        <v>1.0101010101010102</v>
      </c>
      <c r="G12" s="311">
        <f t="shared" si="2"/>
        <v>-2</v>
      </c>
      <c r="H12" s="137">
        <f t="shared" si="3"/>
        <v>-40</v>
      </c>
      <c r="K12" s="14"/>
    </row>
    <row r="13" spans="1:11" ht="27.75" customHeight="1">
      <c r="A13" s="83">
        <v>17</v>
      </c>
      <c r="B13" s="160" t="s">
        <v>142</v>
      </c>
      <c r="C13" s="12">
        <v>1</v>
      </c>
      <c r="D13" s="62">
        <f t="shared" si="0"/>
        <v>0.2222222222222222</v>
      </c>
      <c r="E13" s="12">
        <v>1</v>
      </c>
      <c r="F13" s="62">
        <f t="shared" si="1"/>
        <v>0.20202020202020202</v>
      </c>
      <c r="G13" s="259" t="s">
        <v>65</v>
      </c>
      <c r="H13" s="295" t="s">
        <v>65</v>
      </c>
      <c r="K13" s="14"/>
    </row>
    <row r="14" spans="1:11" ht="27.75" customHeight="1">
      <c r="A14" s="83">
        <v>18</v>
      </c>
      <c r="B14" s="160" t="s">
        <v>143</v>
      </c>
      <c r="C14" s="12">
        <v>45</v>
      </c>
      <c r="D14" s="62">
        <f t="shared" si="0"/>
        <v>10</v>
      </c>
      <c r="E14" s="12">
        <v>41</v>
      </c>
      <c r="F14" s="62">
        <f t="shared" si="1"/>
        <v>8.282828282828284</v>
      </c>
      <c r="G14" s="311">
        <f t="shared" si="2"/>
        <v>4</v>
      </c>
      <c r="H14" s="137">
        <f t="shared" si="3"/>
        <v>9.75609756097561</v>
      </c>
      <c r="K14" s="14"/>
    </row>
    <row r="15" spans="1:11" ht="27.75" customHeight="1">
      <c r="A15" s="83">
        <v>19</v>
      </c>
      <c r="B15" s="160" t="s">
        <v>144</v>
      </c>
      <c r="C15" s="12">
        <v>3</v>
      </c>
      <c r="D15" s="62">
        <f t="shared" si="0"/>
        <v>0.6666666666666667</v>
      </c>
      <c r="E15" s="12">
        <v>5</v>
      </c>
      <c r="F15" s="62">
        <f t="shared" si="1"/>
        <v>1.0101010101010102</v>
      </c>
      <c r="G15" s="311">
        <f t="shared" si="2"/>
        <v>-2</v>
      </c>
      <c r="H15" s="137">
        <f t="shared" si="3"/>
        <v>-40</v>
      </c>
      <c r="K15" s="14"/>
    </row>
    <row r="16" spans="1:11" ht="27.75" customHeight="1">
      <c r="A16" s="83">
        <v>20</v>
      </c>
      <c r="B16" s="160" t="s">
        <v>145</v>
      </c>
      <c r="C16" s="259" t="s">
        <v>65</v>
      </c>
      <c r="D16" s="260" t="s">
        <v>65</v>
      </c>
      <c r="E16" s="259" t="s">
        <v>65</v>
      </c>
      <c r="F16" s="260" t="s">
        <v>65</v>
      </c>
      <c r="G16" s="259" t="s">
        <v>65</v>
      </c>
      <c r="H16" s="295" t="s">
        <v>65</v>
      </c>
      <c r="K16" s="22"/>
    </row>
    <row r="17" spans="1:11" ht="27.75" customHeight="1">
      <c r="A17" s="83">
        <v>21</v>
      </c>
      <c r="B17" s="160" t="s">
        <v>146</v>
      </c>
      <c r="C17" s="80">
        <v>12</v>
      </c>
      <c r="D17" s="62">
        <f aca="true" t="shared" si="4" ref="D17:D28">C17/$C$4*100</f>
        <v>2.666666666666667</v>
      </c>
      <c r="E17" s="80">
        <v>11</v>
      </c>
      <c r="F17" s="62">
        <f aca="true" t="shared" si="5" ref="F17:F28">E17/$E$4*100</f>
        <v>2.2222222222222223</v>
      </c>
      <c r="G17" s="311">
        <f t="shared" si="2"/>
        <v>1</v>
      </c>
      <c r="H17" s="137">
        <f t="shared" si="3"/>
        <v>9.090909090909092</v>
      </c>
      <c r="K17" s="14"/>
    </row>
    <row r="18" spans="1:11" ht="27.75" customHeight="1">
      <c r="A18" s="83">
        <v>22</v>
      </c>
      <c r="B18" s="160" t="s">
        <v>147</v>
      </c>
      <c r="C18" s="12">
        <v>8</v>
      </c>
      <c r="D18" s="62">
        <f t="shared" si="4"/>
        <v>1.7777777777777777</v>
      </c>
      <c r="E18" s="12">
        <v>9</v>
      </c>
      <c r="F18" s="62">
        <f t="shared" si="5"/>
        <v>1.8181818181818181</v>
      </c>
      <c r="G18" s="311">
        <f t="shared" si="2"/>
        <v>-1</v>
      </c>
      <c r="H18" s="137">
        <f t="shared" si="3"/>
        <v>-11.11111111111111</v>
      </c>
      <c r="K18" s="14"/>
    </row>
    <row r="19" spans="1:11" ht="27.75" customHeight="1">
      <c r="A19" s="83">
        <v>23</v>
      </c>
      <c r="B19" s="160" t="s">
        <v>148</v>
      </c>
      <c r="C19" s="12">
        <v>10</v>
      </c>
      <c r="D19" s="62">
        <f t="shared" si="4"/>
        <v>2.2222222222222223</v>
      </c>
      <c r="E19" s="12">
        <v>8</v>
      </c>
      <c r="F19" s="62">
        <f t="shared" si="5"/>
        <v>1.6161616161616161</v>
      </c>
      <c r="G19" s="311">
        <f t="shared" si="2"/>
        <v>2</v>
      </c>
      <c r="H19" s="137">
        <f t="shared" si="3"/>
        <v>25</v>
      </c>
      <c r="K19" s="14"/>
    </row>
    <row r="20" spans="1:11" ht="27.75" customHeight="1">
      <c r="A20" s="83">
        <v>24</v>
      </c>
      <c r="B20" s="160" t="s">
        <v>149</v>
      </c>
      <c r="C20" s="12">
        <v>67</v>
      </c>
      <c r="D20" s="62">
        <f t="shared" si="4"/>
        <v>14.888888888888888</v>
      </c>
      <c r="E20" s="12">
        <v>77</v>
      </c>
      <c r="F20" s="62">
        <f t="shared" si="5"/>
        <v>15.555555555555555</v>
      </c>
      <c r="G20" s="311">
        <f t="shared" si="2"/>
        <v>-10</v>
      </c>
      <c r="H20" s="137">
        <f t="shared" si="3"/>
        <v>-12.987012987012985</v>
      </c>
      <c r="K20" s="14"/>
    </row>
    <row r="21" spans="1:11" ht="27.75" customHeight="1">
      <c r="A21" s="83">
        <v>25</v>
      </c>
      <c r="B21" s="160" t="s">
        <v>150</v>
      </c>
      <c r="C21" s="12">
        <v>18</v>
      </c>
      <c r="D21" s="62">
        <f t="shared" si="4"/>
        <v>4</v>
      </c>
      <c r="E21" s="12">
        <v>19</v>
      </c>
      <c r="F21" s="62">
        <f t="shared" si="5"/>
        <v>3.8383838383838382</v>
      </c>
      <c r="G21" s="311">
        <f t="shared" si="2"/>
        <v>-1</v>
      </c>
      <c r="H21" s="137">
        <f t="shared" si="3"/>
        <v>-5.263157894736842</v>
      </c>
      <c r="K21" s="14"/>
    </row>
    <row r="22" spans="1:11" ht="27.75" customHeight="1">
      <c r="A22" s="83">
        <v>26</v>
      </c>
      <c r="B22" s="160" t="s">
        <v>151</v>
      </c>
      <c r="C22" s="12">
        <v>31</v>
      </c>
      <c r="D22" s="62">
        <f t="shared" si="4"/>
        <v>6.888888888888889</v>
      </c>
      <c r="E22" s="12">
        <v>35</v>
      </c>
      <c r="F22" s="62">
        <f t="shared" si="5"/>
        <v>7.07070707070707</v>
      </c>
      <c r="G22" s="311">
        <f t="shared" si="2"/>
        <v>-4</v>
      </c>
      <c r="H22" s="137">
        <f t="shared" si="3"/>
        <v>-11.428571428571429</v>
      </c>
      <c r="K22" s="14"/>
    </row>
    <row r="23" spans="1:11" ht="27.75" customHeight="1">
      <c r="A23" s="83">
        <v>27</v>
      </c>
      <c r="B23" s="160" t="s">
        <v>152</v>
      </c>
      <c r="C23" s="12">
        <v>11</v>
      </c>
      <c r="D23" s="62">
        <f t="shared" si="4"/>
        <v>2.4444444444444446</v>
      </c>
      <c r="E23" s="12">
        <v>14</v>
      </c>
      <c r="F23" s="62">
        <f t="shared" si="5"/>
        <v>2.8282828282828283</v>
      </c>
      <c r="G23" s="311">
        <f t="shared" si="2"/>
        <v>-3</v>
      </c>
      <c r="H23" s="137">
        <f t="shared" si="3"/>
        <v>-21.428571428571427</v>
      </c>
      <c r="K23" s="14"/>
    </row>
    <row r="24" spans="1:11" ht="27.75" customHeight="1">
      <c r="A24" s="83">
        <v>28</v>
      </c>
      <c r="B24" s="160" t="s">
        <v>153</v>
      </c>
      <c r="C24" s="12">
        <v>18</v>
      </c>
      <c r="D24" s="62">
        <f t="shared" si="4"/>
        <v>4</v>
      </c>
      <c r="E24" s="12">
        <v>18</v>
      </c>
      <c r="F24" s="62">
        <f t="shared" si="5"/>
        <v>3.6363636363636362</v>
      </c>
      <c r="G24" s="259" t="s">
        <v>65</v>
      </c>
      <c r="H24" s="295" t="s">
        <v>65</v>
      </c>
      <c r="K24" s="14"/>
    </row>
    <row r="25" spans="1:11" ht="27.75" customHeight="1">
      <c r="A25" s="83">
        <v>29</v>
      </c>
      <c r="B25" s="160" t="s">
        <v>154</v>
      </c>
      <c r="C25" s="12">
        <v>11</v>
      </c>
      <c r="D25" s="62">
        <f t="shared" si="4"/>
        <v>2.4444444444444446</v>
      </c>
      <c r="E25" s="12">
        <v>12</v>
      </c>
      <c r="F25" s="62">
        <f t="shared" si="5"/>
        <v>2.4242424242424243</v>
      </c>
      <c r="G25" s="311">
        <f t="shared" si="2"/>
        <v>-1</v>
      </c>
      <c r="H25" s="137">
        <f t="shared" si="3"/>
        <v>-8.333333333333332</v>
      </c>
      <c r="K25" s="14"/>
    </row>
    <row r="26" spans="1:11" ht="27.75" customHeight="1">
      <c r="A26" s="83">
        <v>30</v>
      </c>
      <c r="B26" s="160" t="s">
        <v>155</v>
      </c>
      <c r="C26" s="12">
        <v>4</v>
      </c>
      <c r="D26" s="62">
        <f t="shared" si="4"/>
        <v>0.8888888888888888</v>
      </c>
      <c r="E26" s="12">
        <v>5</v>
      </c>
      <c r="F26" s="62">
        <f t="shared" si="5"/>
        <v>1.0101010101010102</v>
      </c>
      <c r="G26" s="311">
        <f t="shared" si="2"/>
        <v>-1</v>
      </c>
      <c r="H26" s="137">
        <f t="shared" si="3"/>
        <v>-20</v>
      </c>
      <c r="K26" s="14"/>
    </row>
    <row r="27" spans="1:11" ht="27.75" customHeight="1">
      <c r="A27" s="83">
        <v>31</v>
      </c>
      <c r="B27" s="160" t="s">
        <v>156</v>
      </c>
      <c r="C27" s="12">
        <v>31</v>
      </c>
      <c r="D27" s="62">
        <f t="shared" si="4"/>
        <v>6.888888888888889</v>
      </c>
      <c r="E27" s="12">
        <v>37</v>
      </c>
      <c r="F27" s="62">
        <f t="shared" si="5"/>
        <v>7.474747474747474</v>
      </c>
      <c r="G27" s="311">
        <f t="shared" si="2"/>
        <v>-6</v>
      </c>
      <c r="H27" s="137">
        <f t="shared" si="3"/>
        <v>-16.216216216216218</v>
      </c>
      <c r="K27" s="14"/>
    </row>
    <row r="28" spans="1:8" ht="27.75" customHeight="1">
      <c r="A28" s="132">
        <v>32</v>
      </c>
      <c r="B28" s="151" t="s">
        <v>157</v>
      </c>
      <c r="C28" s="81">
        <v>8</v>
      </c>
      <c r="D28" s="64">
        <f t="shared" si="4"/>
        <v>1.7777777777777777</v>
      </c>
      <c r="E28" s="81">
        <v>11</v>
      </c>
      <c r="F28" s="64">
        <f t="shared" si="5"/>
        <v>2.2222222222222223</v>
      </c>
      <c r="G28" s="74">
        <f t="shared" si="2"/>
        <v>-3</v>
      </c>
      <c r="H28" s="142">
        <f t="shared" si="3"/>
        <v>-27.27272727272727</v>
      </c>
    </row>
    <row r="29" spans="1:8" ht="21" customHeight="1">
      <c r="A29" s="83"/>
      <c r="B29" s="33"/>
      <c r="C29" s="10"/>
      <c r="D29" s="10"/>
      <c r="G29" s="309"/>
      <c r="H29" s="310"/>
    </row>
    <row r="30" spans="1:4" ht="14.25">
      <c r="A30" s="83"/>
      <c r="B30" s="33"/>
      <c r="C30" s="10"/>
      <c r="D30" s="10"/>
    </row>
    <row r="31" spans="1:4" ht="14.25">
      <c r="A31" s="83"/>
      <c r="B31" s="33"/>
      <c r="C31" s="10"/>
      <c r="D31" s="10"/>
    </row>
    <row r="32" spans="1:4" ht="14.25">
      <c r="A32" s="83"/>
      <c r="B32" s="13"/>
      <c r="C32" s="10"/>
      <c r="D32" s="10"/>
    </row>
    <row r="33" spans="1:4" ht="14.25">
      <c r="A33" s="83"/>
      <c r="B33" s="33"/>
      <c r="C33" s="10"/>
      <c r="D33" s="10"/>
    </row>
    <row r="34" spans="1:4" ht="14.25">
      <c r="A34" s="83"/>
      <c r="B34" s="13"/>
      <c r="C34" s="10"/>
      <c r="D34" s="10"/>
    </row>
    <row r="35" spans="1:4" ht="14.25">
      <c r="A35" s="83"/>
      <c r="B35" s="13"/>
      <c r="C35" s="10"/>
      <c r="D35" s="10"/>
    </row>
    <row r="36" spans="3:4" ht="14.25">
      <c r="C36" s="16"/>
      <c r="D36" s="10"/>
    </row>
    <row r="37" spans="1:4" ht="14.25">
      <c r="A37" s="83"/>
      <c r="B37" s="33"/>
      <c r="C37" s="10"/>
      <c r="D37" s="10"/>
    </row>
    <row r="38" spans="1:4" ht="14.25">
      <c r="A38" s="16"/>
      <c r="B38" s="16"/>
      <c r="C38" s="16"/>
      <c r="D38" s="10"/>
    </row>
    <row r="39" spans="1:4" ht="14.25">
      <c r="A39" s="83"/>
      <c r="B39" s="33"/>
      <c r="C39" s="10"/>
      <c r="D39" s="10"/>
    </row>
    <row r="40" spans="3:4" ht="14.25">
      <c r="C40" s="16"/>
      <c r="D40" s="10"/>
    </row>
    <row r="41" spans="1:4" ht="14.25">
      <c r="A41" s="83"/>
      <c r="B41" s="13"/>
      <c r="C41" s="10"/>
      <c r="D41" s="10"/>
    </row>
    <row r="42" spans="1:3" ht="14.25">
      <c r="A42" s="83"/>
      <c r="B42" s="13"/>
      <c r="C42" s="10"/>
    </row>
    <row r="43" ht="13.5">
      <c r="C43" s="16"/>
    </row>
    <row r="44" spans="1:3" ht="14.25">
      <c r="A44" s="83"/>
      <c r="B44" s="13"/>
      <c r="C44" s="10"/>
    </row>
    <row r="45" spans="1:3" ht="14.25">
      <c r="A45" s="83"/>
      <c r="B45" s="33"/>
      <c r="C45" s="10"/>
    </row>
    <row r="46" spans="1:3" ht="14.25">
      <c r="A46" s="83"/>
      <c r="B46" s="13"/>
      <c r="C46" s="10"/>
    </row>
    <row r="47" spans="1:3" ht="14.25">
      <c r="A47" s="83"/>
      <c r="B47" s="84"/>
      <c r="C47" s="10"/>
    </row>
    <row r="48" spans="1:3" ht="14.25">
      <c r="A48" s="83"/>
      <c r="B48" s="13"/>
      <c r="C48" s="10"/>
    </row>
    <row r="49" spans="1:3" ht="14.25">
      <c r="A49" s="83"/>
      <c r="B49" s="13"/>
      <c r="C49" s="10"/>
    </row>
    <row r="50" spans="1:3" ht="14.25">
      <c r="A50" s="83"/>
      <c r="B50" s="13"/>
      <c r="C50" s="10"/>
    </row>
    <row r="51" spans="1:3" ht="14.25">
      <c r="A51" s="30"/>
      <c r="C51" s="10"/>
    </row>
    <row r="52" spans="1:3" ht="14.25">
      <c r="A52" s="83"/>
      <c r="B52" s="13"/>
      <c r="C52" s="10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C1"/>
    </sheetView>
  </sheetViews>
  <sheetFormatPr defaultColWidth="9.00390625" defaultRowHeight="13.5"/>
  <cols>
    <col min="1" max="7" width="12.625" style="4" customWidth="1"/>
    <col min="8" max="16384" width="9.00390625" style="4" customWidth="1"/>
  </cols>
  <sheetData>
    <row r="1" spans="1:3" s="91" customFormat="1" ht="27" customHeight="1">
      <c r="A1" s="368" t="s">
        <v>79</v>
      </c>
      <c r="B1" s="368"/>
      <c r="C1" s="368"/>
    </row>
    <row r="2" ht="27" customHeight="1">
      <c r="A2" s="8"/>
    </row>
    <row r="3" s="1" customFormat="1" ht="27" customHeight="1">
      <c r="A3" s="102" t="s">
        <v>72</v>
      </c>
    </row>
    <row r="4" spans="1:7" ht="16.5" customHeight="1">
      <c r="A4" s="132"/>
      <c r="B4" s="341" t="s">
        <v>177</v>
      </c>
      <c r="C4" s="341"/>
      <c r="D4" s="341"/>
      <c r="E4" s="341"/>
      <c r="F4" s="341"/>
      <c r="G4" s="341"/>
    </row>
    <row r="5" spans="1:7" ht="27" customHeight="1">
      <c r="A5" s="168" t="s">
        <v>84</v>
      </c>
      <c r="B5" s="158" t="s">
        <v>85</v>
      </c>
      <c r="C5" s="158" t="s">
        <v>86</v>
      </c>
      <c r="D5" s="158" t="s">
        <v>95</v>
      </c>
      <c r="E5" s="158" t="s">
        <v>107</v>
      </c>
      <c r="F5" s="158" t="s">
        <v>164</v>
      </c>
      <c r="G5" s="158" t="s">
        <v>176</v>
      </c>
    </row>
    <row r="6" spans="1:7" ht="27" customHeight="1">
      <c r="A6" s="144" t="s">
        <v>21</v>
      </c>
      <c r="B6" s="130">
        <v>13359</v>
      </c>
      <c r="C6" s="210">
        <v>13786</v>
      </c>
      <c r="D6" s="234">
        <v>13974</v>
      </c>
      <c r="E6" s="234">
        <v>14867</v>
      </c>
      <c r="F6" s="296">
        <v>14557</v>
      </c>
      <c r="G6" s="232">
        <v>13632</v>
      </c>
    </row>
    <row r="7" spans="1:7" ht="27" customHeight="1">
      <c r="A7" s="144" t="s">
        <v>39</v>
      </c>
      <c r="B7" s="66">
        <v>101.7</v>
      </c>
      <c r="C7" s="65">
        <f>C6/B6*100</f>
        <v>103.19634703196347</v>
      </c>
      <c r="D7" s="65">
        <f>D6/C6*100</f>
        <v>101.36370230668794</v>
      </c>
      <c r="E7" s="65">
        <f>E6/D6*100</f>
        <v>106.3904393874338</v>
      </c>
      <c r="F7" s="14">
        <f>F6/E6*100</f>
        <v>97.91484495863322</v>
      </c>
      <c r="G7" s="66">
        <f>G6/F6*100</f>
        <v>93.64566875042935</v>
      </c>
    </row>
    <row r="8" spans="1:7" ht="27" customHeight="1">
      <c r="A8" s="144" t="s">
        <v>179</v>
      </c>
      <c r="B8" s="65">
        <v>100</v>
      </c>
      <c r="C8" s="65">
        <f>C6/B6%</f>
        <v>103.19634703196347</v>
      </c>
      <c r="D8" s="65">
        <f>D6/B6%</f>
        <v>104.60363799685605</v>
      </c>
      <c r="E8" s="65">
        <f>E6/B6%</f>
        <v>111.28827008009581</v>
      </c>
      <c r="F8" s="66">
        <f>F6/B6%</f>
        <v>108.96773710607081</v>
      </c>
      <c r="G8" s="66">
        <f>G6/B6*100</f>
        <v>102.04356613518976</v>
      </c>
    </row>
    <row r="9" spans="1:7" ht="27" customHeight="1">
      <c r="A9" s="140" t="s">
        <v>40</v>
      </c>
      <c r="B9" s="63">
        <f aca="true" t="shared" si="0" ref="B9:G9">B6/B12</f>
        <v>24.738888888888887</v>
      </c>
      <c r="C9" s="63">
        <f t="shared" si="0"/>
        <v>24.884476534296027</v>
      </c>
      <c r="D9" s="222">
        <f t="shared" si="0"/>
        <v>26.66793893129771</v>
      </c>
      <c r="E9" s="222">
        <f t="shared" si="0"/>
        <v>29.265748031496063</v>
      </c>
      <c r="F9" s="222">
        <f t="shared" si="0"/>
        <v>29.408080808080808</v>
      </c>
      <c r="G9" s="222">
        <f t="shared" si="0"/>
        <v>30.293333333333333</v>
      </c>
    </row>
    <row r="12" spans="1:7" ht="14.25">
      <c r="A12" s="4" t="s">
        <v>20</v>
      </c>
      <c r="B12" s="200">
        <v>540</v>
      </c>
      <c r="C12" s="200">
        <v>554</v>
      </c>
      <c r="D12" s="221">
        <v>524</v>
      </c>
      <c r="E12" s="221">
        <v>508</v>
      </c>
      <c r="F12" s="4">
        <v>495</v>
      </c>
      <c r="G12" s="4">
        <v>450</v>
      </c>
    </row>
  </sheetData>
  <mergeCells count="2">
    <mergeCell ref="B4:G4"/>
    <mergeCell ref="A1:C1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6" sqref="B16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193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73</v>
      </c>
      <c r="F1" s="190"/>
      <c r="G1" s="68"/>
    </row>
    <row r="2" spans="1:7" ht="27.75" customHeight="1">
      <c r="A2" s="344" t="s">
        <v>32</v>
      </c>
      <c r="B2" s="342" t="s">
        <v>172</v>
      </c>
      <c r="C2" s="343"/>
      <c r="D2" s="342" t="s">
        <v>165</v>
      </c>
      <c r="E2" s="343"/>
      <c r="F2" s="342" t="s">
        <v>13</v>
      </c>
      <c r="G2" s="343"/>
    </row>
    <row r="3" spans="1:7" ht="27.75" customHeight="1">
      <c r="A3" s="345"/>
      <c r="B3" s="154" t="s">
        <v>41</v>
      </c>
      <c r="C3" s="155" t="s">
        <v>5</v>
      </c>
      <c r="D3" s="154" t="s">
        <v>41</v>
      </c>
      <c r="E3" s="155" t="s">
        <v>5</v>
      </c>
      <c r="F3" s="304" t="s">
        <v>17</v>
      </c>
      <c r="G3" s="157" t="s">
        <v>36</v>
      </c>
    </row>
    <row r="4" spans="1:7" s="25" customFormat="1" ht="27.75" customHeight="1">
      <c r="A4" s="134" t="s">
        <v>96</v>
      </c>
      <c r="B4" s="95">
        <f>SUM(B5:B11)</f>
        <v>13632</v>
      </c>
      <c r="C4" s="96">
        <f>SUM(C5:C11)</f>
        <v>99.99999999999999</v>
      </c>
      <c r="D4" s="95">
        <f>SUM(D5:D11)</f>
        <v>14557</v>
      </c>
      <c r="E4" s="96">
        <f>SUM(E5:E11)</f>
        <v>100</v>
      </c>
      <c r="F4" s="191">
        <f aca="true" t="shared" si="0" ref="F4:F11">B4-D4</f>
        <v>-925</v>
      </c>
      <c r="G4" s="141">
        <f>F4/D4*100</f>
        <v>-6.354331249570653</v>
      </c>
    </row>
    <row r="5" spans="1:7" ht="27.75" customHeight="1">
      <c r="A5" s="83" t="s">
        <v>97</v>
      </c>
      <c r="B5" s="92">
        <v>1255</v>
      </c>
      <c r="C5" s="62">
        <f aca="true" t="shared" si="1" ref="C5:C11">B5/$B$4*100</f>
        <v>9.206279342723004</v>
      </c>
      <c r="D5" s="92">
        <v>1374</v>
      </c>
      <c r="E5" s="62">
        <v>9.438757985848731</v>
      </c>
      <c r="F5" s="70">
        <f t="shared" si="0"/>
        <v>-119</v>
      </c>
      <c r="G5" s="137">
        <f>F5/D5*100</f>
        <v>-8.660844250363901</v>
      </c>
    </row>
    <row r="6" spans="1:7" ht="27.75" customHeight="1">
      <c r="A6" s="83" t="s">
        <v>98</v>
      </c>
      <c r="B6" s="92">
        <v>1337</v>
      </c>
      <c r="C6" s="62">
        <f t="shared" si="1"/>
        <v>9.807805164319248</v>
      </c>
      <c r="D6" s="92">
        <v>1554</v>
      </c>
      <c r="E6" s="62">
        <v>10.675276499278699</v>
      </c>
      <c r="F6" s="70">
        <f t="shared" si="0"/>
        <v>-217</v>
      </c>
      <c r="G6" s="137">
        <f aca="true" t="shared" si="2" ref="G6:G11">F6/D6*100</f>
        <v>-13.963963963963963</v>
      </c>
    </row>
    <row r="7" spans="1:7" ht="27.75" customHeight="1">
      <c r="A7" s="83" t="s">
        <v>99</v>
      </c>
      <c r="B7" s="92">
        <v>1254</v>
      </c>
      <c r="C7" s="62">
        <f t="shared" si="1"/>
        <v>9.198943661971832</v>
      </c>
      <c r="D7" s="92">
        <v>1260</v>
      </c>
      <c r="E7" s="62">
        <v>8.655629594009755</v>
      </c>
      <c r="F7" s="70">
        <f t="shared" si="0"/>
        <v>-6</v>
      </c>
      <c r="G7" s="137">
        <f t="shared" si="2"/>
        <v>-0.4761904761904762</v>
      </c>
    </row>
    <row r="8" spans="1:7" ht="27.75" customHeight="1">
      <c r="A8" s="83" t="s">
        <v>100</v>
      </c>
      <c r="B8" s="92">
        <v>3187</v>
      </c>
      <c r="C8" s="62">
        <f t="shared" si="1"/>
        <v>23.37881455399061</v>
      </c>
      <c r="D8" s="92">
        <v>3147</v>
      </c>
      <c r="E8" s="62">
        <v>21.618465343133888</v>
      </c>
      <c r="F8" s="70">
        <f t="shared" si="0"/>
        <v>40</v>
      </c>
      <c r="G8" s="137">
        <f t="shared" si="2"/>
        <v>1.271051795360661</v>
      </c>
    </row>
    <row r="9" spans="1:7" ht="27.75" customHeight="1">
      <c r="A9" s="83" t="s">
        <v>101</v>
      </c>
      <c r="B9" s="92">
        <v>3485</v>
      </c>
      <c r="C9" s="62">
        <f t="shared" si="1"/>
        <v>25.564847417840376</v>
      </c>
      <c r="D9" s="92">
        <v>4070</v>
      </c>
      <c r="E9" s="62">
        <v>27.959057498110873</v>
      </c>
      <c r="F9" s="70">
        <f t="shared" si="0"/>
        <v>-585</v>
      </c>
      <c r="G9" s="137">
        <f t="shared" si="2"/>
        <v>-14.373464373464373</v>
      </c>
    </row>
    <row r="10" spans="1:7" ht="27.75" customHeight="1">
      <c r="A10" s="83" t="s">
        <v>102</v>
      </c>
      <c r="B10" s="23">
        <v>2418</v>
      </c>
      <c r="C10" s="62">
        <f t="shared" si="1"/>
        <v>17.737676056338028</v>
      </c>
      <c r="D10" s="23">
        <v>1614</v>
      </c>
      <c r="E10" s="62">
        <v>11.087449337088685</v>
      </c>
      <c r="F10" s="192">
        <f t="shared" si="0"/>
        <v>804</v>
      </c>
      <c r="G10" s="137">
        <f t="shared" si="2"/>
        <v>49.814126394052046</v>
      </c>
    </row>
    <row r="11" spans="1:7" ht="27.75" customHeight="1">
      <c r="A11" s="131" t="s">
        <v>105</v>
      </c>
      <c r="B11" s="212">
        <v>696</v>
      </c>
      <c r="C11" s="64">
        <f t="shared" si="1"/>
        <v>5.105633802816902</v>
      </c>
      <c r="D11" s="212">
        <v>1538</v>
      </c>
      <c r="E11" s="64">
        <v>10.565363742529367</v>
      </c>
      <c r="F11" s="74">
        <f t="shared" si="0"/>
        <v>-842</v>
      </c>
      <c r="G11" s="142">
        <f t="shared" si="2"/>
        <v>-54.74642392717816</v>
      </c>
    </row>
    <row r="12" spans="1:5" ht="14.25">
      <c r="A12" s="7"/>
      <c r="B12" s="93">
        <f>SUM(B5:B11)</f>
        <v>13632</v>
      </c>
      <c r="C12" s="14">
        <f>SUM(C5:C11)</f>
        <v>99.99999999999999</v>
      </c>
      <c r="D12" s="93">
        <f>SUM(D5:D11)</f>
        <v>14557</v>
      </c>
      <c r="E12" s="306">
        <f>SUM(E5:E11)</f>
        <v>100</v>
      </c>
    </row>
    <row r="13" spans="1:7" ht="14.25">
      <c r="A13" s="30"/>
      <c r="B13" s="199"/>
      <c r="C13" s="199"/>
      <c r="D13" s="199"/>
      <c r="E13" s="199"/>
      <c r="F13" s="199"/>
      <c r="G13" s="199"/>
    </row>
    <row r="14" spans="1:5" ht="14.25">
      <c r="A14" s="30"/>
      <c r="B14" s="94"/>
      <c r="C14" s="14"/>
      <c r="D14" s="94"/>
      <c r="E14" s="14"/>
    </row>
    <row r="16" ht="14.25">
      <c r="G16" s="32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1">
      <selection activeCell="K12" sqref="K12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74</v>
      </c>
      <c r="C1" s="101"/>
      <c r="E1" s="101"/>
      <c r="H1" s="68"/>
    </row>
    <row r="2" spans="1:8" ht="27.75" customHeight="1">
      <c r="A2" s="343" t="s">
        <v>37</v>
      </c>
      <c r="B2" s="343"/>
      <c r="C2" s="350" t="s">
        <v>170</v>
      </c>
      <c r="D2" s="351"/>
      <c r="E2" s="350" t="s">
        <v>160</v>
      </c>
      <c r="F2" s="351"/>
      <c r="G2" s="342" t="s">
        <v>13</v>
      </c>
      <c r="H2" s="346"/>
    </row>
    <row r="3" spans="1:8" ht="27.75" customHeight="1">
      <c r="A3" s="349"/>
      <c r="B3" s="349"/>
      <c r="C3" s="162" t="s">
        <v>41</v>
      </c>
      <c r="D3" s="155" t="s">
        <v>5</v>
      </c>
      <c r="E3" s="162" t="s">
        <v>41</v>
      </c>
      <c r="F3" s="155" t="s">
        <v>5</v>
      </c>
      <c r="G3" s="284" t="s">
        <v>17</v>
      </c>
      <c r="H3" s="163" t="s">
        <v>36</v>
      </c>
    </row>
    <row r="4" spans="1:8" s="25" customFormat="1" ht="27.75" customHeight="1">
      <c r="A4" s="347" t="s">
        <v>19</v>
      </c>
      <c r="B4" s="347"/>
      <c r="C4" s="126">
        <f>SUM(C5:C28)</f>
        <v>13632</v>
      </c>
      <c r="D4" s="223">
        <f>SUM(D5:D28)</f>
        <v>100</v>
      </c>
      <c r="E4" s="126">
        <v>14557</v>
      </c>
      <c r="F4" s="223">
        <f>SUM(F5:F28)</f>
        <v>100</v>
      </c>
      <c r="G4" s="77">
        <f>C4-E4</f>
        <v>-925</v>
      </c>
      <c r="H4" s="139">
        <f>G4/E4*100</f>
        <v>-6.354331249570653</v>
      </c>
    </row>
    <row r="5" spans="1:8" ht="27.75" customHeight="1">
      <c r="A5" s="30">
        <v>9</v>
      </c>
      <c r="B5" s="160" t="s">
        <v>134</v>
      </c>
      <c r="C5" s="23">
        <v>714</v>
      </c>
      <c r="D5" s="62">
        <f aca="true" t="shared" si="0" ref="D5:D15">C5/$C$4*100</f>
        <v>5.237676056338028</v>
      </c>
      <c r="E5" s="23">
        <v>745</v>
      </c>
      <c r="F5" s="62">
        <f aca="true" t="shared" si="1" ref="F5:F15">E5/$E$4*100</f>
        <v>5.117812736140688</v>
      </c>
      <c r="G5" s="70">
        <f aca="true" t="shared" si="2" ref="G5:G28">C5-E5</f>
        <v>-31</v>
      </c>
      <c r="H5" s="137">
        <f aca="true" t="shared" si="3" ref="H5:H28">G5/E5*100</f>
        <v>-4.1610738255033555</v>
      </c>
    </row>
    <row r="6" spans="1:10" ht="27.75" customHeight="1">
      <c r="A6" s="30">
        <v>10</v>
      </c>
      <c r="B6" s="161" t="s">
        <v>135</v>
      </c>
      <c r="C6" s="23">
        <v>63</v>
      </c>
      <c r="D6" s="62">
        <f t="shared" si="0"/>
        <v>0.46214788732394363</v>
      </c>
      <c r="E6" s="23">
        <v>67</v>
      </c>
      <c r="F6" s="62">
        <f t="shared" si="1"/>
        <v>0.46025966888782033</v>
      </c>
      <c r="G6" s="70">
        <f t="shared" si="2"/>
        <v>-4</v>
      </c>
      <c r="H6" s="137">
        <f t="shared" si="3"/>
        <v>-5.970149253731343</v>
      </c>
      <c r="I6" s="16"/>
      <c r="J6" s="16"/>
    </row>
    <row r="7" spans="1:10" ht="27.75" customHeight="1">
      <c r="A7" s="30">
        <v>11</v>
      </c>
      <c r="B7" s="160" t="s">
        <v>136</v>
      </c>
      <c r="C7" s="71">
        <v>125</v>
      </c>
      <c r="D7" s="62">
        <f t="shared" si="0"/>
        <v>0.9169600938967136</v>
      </c>
      <c r="E7" s="71">
        <v>153</v>
      </c>
      <c r="F7" s="62">
        <f t="shared" si="1"/>
        <v>1.0510407364154701</v>
      </c>
      <c r="G7" s="70">
        <f t="shared" si="2"/>
        <v>-28</v>
      </c>
      <c r="H7" s="137">
        <f t="shared" si="3"/>
        <v>-18.30065359477124</v>
      </c>
      <c r="I7" s="16"/>
      <c r="J7" s="16"/>
    </row>
    <row r="8" spans="1:10" ht="27.75" customHeight="1">
      <c r="A8" s="30">
        <v>12</v>
      </c>
      <c r="B8" s="160" t="s">
        <v>137</v>
      </c>
      <c r="C8" s="23">
        <v>722</v>
      </c>
      <c r="D8" s="62">
        <f t="shared" si="0"/>
        <v>5.296361502347418</v>
      </c>
      <c r="E8" s="23">
        <v>825</v>
      </c>
      <c r="F8" s="62">
        <f t="shared" si="1"/>
        <v>5.667376519887339</v>
      </c>
      <c r="G8" s="70">
        <f t="shared" si="2"/>
        <v>-103</v>
      </c>
      <c r="H8" s="137">
        <f t="shared" si="3"/>
        <v>-12.484848484848484</v>
      </c>
      <c r="I8" s="16"/>
      <c r="J8" s="16"/>
    </row>
    <row r="9" spans="1:10" ht="27.75" customHeight="1">
      <c r="A9" s="30">
        <v>13</v>
      </c>
      <c r="B9" s="160" t="s">
        <v>138</v>
      </c>
      <c r="C9" s="23">
        <v>835</v>
      </c>
      <c r="D9" s="62">
        <f t="shared" si="0"/>
        <v>6.125293427230047</v>
      </c>
      <c r="E9" s="23">
        <v>926</v>
      </c>
      <c r="F9" s="62">
        <f t="shared" si="1"/>
        <v>6.361200796867486</v>
      </c>
      <c r="G9" s="70">
        <f t="shared" si="2"/>
        <v>-91</v>
      </c>
      <c r="H9" s="137">
        <f t="shared" si="3"/>
        <v>-9.827213822894167</v>
      </c>
      <c r="I9" s="16"/>
      <c r="J9" s="16"/>
    </row>
    <row r="10" spans="1:10" ht="27.75" customHeight="1">
      <c r="A10" s="30">
        <v>14</v>
      </c>
      <c r="B10" s="160" t="s">
        <v>139</v>
      </c>
      <c r="C10" s="23">
        <v>108</v>
      </c>
      <c r="D10" s="62">
        <f t="shared" si="0"/>
        <v>0.7922535211267605</v>
      </c>
      <c r="E10" s="23">
        <v>115</v>
      </c>
      <c r="F10" s="62">
        <f t="shared" si="1"/>
        <v>0.7899979391358108</v>
      </c>
      <c r="G10" s="70">
        <f t="shared" si="2"/>
        <v>-7</v>
      </c>
      <c r="H10" s="137">
        <f t="shared" si="3"/>
        <v>-6.086956521739131</v>
      </c>
      <c r="I10" s="16"/>
      <c r="J10" s="16"/>
    </row>
    <row r="11" spans="1:10" ht="27.75" customHeight="1">
      <c r="A11" s="30">
        <v>15</v>
      </c>
      <c r="B11" s="160" t="s">
        <v>140</v>
      </c>
      <c r="C11" s="23">
        <v>164</v>
      </c>
      <c r="D11" s="62">
        <f t="shared" si="0"/>
        <v>1.2030516431924883</v>
      </c>
      <c r="E11" s="23">
        <v>147</v>
      </c>
      <c r="F11" s="62">
        <f t="shared" si="1"/>
        <v>1.0098234526344714</v>
      </c>
      <c r="G11" s="70">
        <f t="shared" si="2"/>
        <v>17</v>
      </c>
      <c r="H11" s="137">
        <f t="shared" si="3"/>
        <v>11.564625850340136</v>
      </c>
      <c r="I11" s="16"/>
      <c r="J11" s="16"/>
    </row>
    <row r="12" spans="1:10" ht="27.75" customHeight="1">
      <c r="A12" s="30">
        <v>16</v>
      </c>
      <c r="B12" s="160" t="s">
        <v>141</v>
      </c>
      <c r="C12" s="23">
        <v>216</v>
      </c>
      <c r="D12" s="62">
        <f t="shared" si="0"/>
        <v>1.584507042253521</v>
      </c>
      <c r="E12" s="23">
        <v>569</v>
      </c>
      <c r="F12" s="62">
        <f t="shared" si="1"/>
        <v>3.908772411898056</v>
      </c>
      <c r="G12" s="70">
        <f t="shared" si="2"/>
        <v>-353</v>
      </c>
      <c r="H12" s="137">
        <f t="shared" si="3"/>
        <v>-62.038664323374334</v>
      </c>
      <c r="I12" s="16"/>
      <c r="J12" s="16"/>
    </row>
    <row r="13" spans="1:10" ht="27.75" customHeight="1">
      <c r="A13" s="30">
        <v>17</v>
      </c>
      <c r="B13" s="160" t="s">
        <v>142</v>
      </c>
      <c r="C13" s="23">
        <v>9</v>
      </c>
      <c r="D13" s="62">
        <f t="shared" si="0"/>
        <v>0.06602112676056338</v>
      </c>
      <c r="E13" s="23">
        <v>10</v>
      </c>
      <c r="F13" s="62">
        <f t="shared" si="1"/>
        <v>0.0686954729683314</v>
      </c>
      <c r="G13" s="70">
        <f t="shared" si="2"/>
        <v>-1</v>
      </c>
      <c r="H13" s="137">
        <f t="shared" si="3"/>
        <v>-10</v>
      </c>
      <c r="I13" s="16"/>
      <c r="J13" s="16"/>
    </row>
    <row r="14" spans="1:10" ht="27.75" customHeight="1">
      <c r="A14" s="30">
        <v>18</v>
      </c>
      <c r="B14" s="160" t="s">
        <v>143</v>
      </c>
      <c r="C14" s="23">
        <v>1907</v>
      </c>
      <c r="D14" s="62">
        <f t="shared" si="0"/>
        <v>13.989143192488262</v>
      </c>
      <c r="E14" s="23">
        <v>1732</v>
      </c>
      <c r="F14" s="62">
        <f t="shared" si="1"/>
        <v>11.898055918114995</v>
      </c>
      <c r="G14" s="70">
        <f t="shared" si="2"/>
        <v>175</v>
      </c>
      <c r="H14" s="137">
        <f t="shared" si="3"/>
        <v>10.103926096997691</v>
      </c>
      <c r="I14" s="16"/>
      <c r="J14" s="16"/>
    </row>
    <row r="15" spans="1:10" ht="27.75" customHeight="1">
      <c r="A15" s="30">
        <v>19</v>
      </c>
      <c r="B15" s="160" t="s">
        <v>144</v>
      </c>
      <c r="C15" s="23">
        <v>214</v>
      </c>
      <c r="D15" s="62">
        <f t="shared" si="0"/>
        <v>1.5698356807511737</v>
      </c>
      <c r="E15" s="23">
        <v>257</v>
      </c>
      <c r="F15" s="62">
        <f t="shared" si="1"/>
        <v>1.7654736552861168</v>
      </c>
      <c r="G15" s="70">
        <f t="shared" si="2"/>
        <v>-43</v>
      </c>
      <c r="H15" s="137">
        <f t="shared" si="3"/>
        <v>-16.731517509727624</v>
      </c>
      <c r="I15" s="16"/>
      <c r="J15" s="16"/>
    </row>
    <row r="16" spans="1:10" ht="27.75" customHeight="1">
      <c r="A16" s="30">
        <v>20</v>
      </c>
      <c r="B16" s="160" t="s">
        <v>145</v>
      </c>
      <c r="C16" s="262" t="s">
        <v>65</v>
      </c>
      <c r="D16" s="263" t="s">
        <v>65</v>
      </c>
      <c r="E16" s="262" t="s">
        <v>65</v>
      </c>
      <c r="F16" s="263" t="s">
        <v>65</v>
      </c>
      <c r="G16" s="262" t="s">
        <v>65</v>
      </c>
      <c r="H16" s="285" t="s">
        <v>65</v>
      </c>
      <c r="I16" s="16"/>
      <c r="J16" s="16"/>
    </row>
    <row r="17" spans="1:10" ht="27.75" customHeight="1">
      <c r="A17" s="30">
        <v>21</v>
      </c>
      <c r="B17" s="160" t="s">
        <v>146</v>
      </c>
      <c r="C17" s="71">
        <v>287</v>
      </c>
      <c r="D17" s="62">
        <f aca="true" t="shared" si="4" ref="D17:D28">C17/$C$4*100</f>
        <v>2.1053403755868545</v>
      </c>
      <c r="E17" s="71">
        <v>292</v>
      </c>
      <c r="F17" s="62">
        <f aca="true" t="shared" si="5" ref="F17:F28">E17/$E$4*100</f>
        <v>2.0059078106752763</v>
      </c>
      <c r="G17" s="70">
        <f t="shared" si="2"/>
        <v>-5</v>
      </c>
      <c r="H17" s="137">
        <f t="shared" si="3"/>
        <v>-1.7123287671232876</v>
      </c>
      <c r="I17" s="16"/>
      <c r="J17" s="16"/>
    </row>
    <row r="18" spans="1:10" ht="27.75" customHeight="1">
      <c r="A18" s="30">
        <v>22</v>
      </c>
      <c r="B18" s="160" t="s">
        <v>147</v>
      </c>
      <c r="C18" s="23">
        <v>81</v>
      </c>
      <c r="D18" s="62">
        <f t="shared" si="4"/>
        <v>0.5941901408450704</v>
      </c>
      <c r="E18" s="23">
        <v>86</v>
      </c>
      <c r="F18" s="62">
        <f t="shared" si="5"/>
        <v>0.5907810675276499</v>
      </c>
      <c r="G18" s="70">
        <f t="shared" si="2"/>
        <v>-5</v>
      </c>
      <c r="H18" s="137">
        <f t="shared" si="3"/>
        <v>-5.813953488372093</v>
      </c>
      <c r="I18" s="16"/>
      <c r="J18" s="16"/>
    </row>
    <row r="19" spans="1:10" ht="27.75" customHeight="1">
      <c r="A19" s="30">
        <v>23</v>
      </c>
      <c r="B19" s="160" t="s">
        <v>148</v>
      </c>
      <c r="C19" s="23">
        <v>735</v>
      </c>
      <c r="D19" s="62">
        <f t="shared" si="4"/>
        <v>5.391725352112676</v>
      </c>
      <c r="E19" s="23">
        <v>718</v>
      </c>
      <c r="F19" s="62">
        <f t="shared" si="5"/>
        <v>4.932334959126194</v>
      </c>
      <c r="G19" s="70">
        <f t="shared" si="2"/>
        <v>17</v>
      </c>
      <c r="H19" s="137">
        <f t="shared" si="3"/>
        <v>2.3676880222841223</v>
      </c>
      <c r="I19" s="16"/>
      <c r="J19" s="16"/>
    </row>
    <row r="20" spans="1:10" ht="27.75" customHeight="1">
      <c r="A20" s="30">
        <v>24</v>
      </c>
      <c r="B20" s="160" t="s">
        <v>149</v>
      </c>
      <c r="C20" s="23">
        <v>1227</v>
      </c>
      <c r="D20" s="62">
        <f t="shared" si="4"/>
        <v>9.00088028169014</v>
      </c>
      <c r="E20" s="23">
        <v>1330</v>
      </c>
      <c r="F20" s="62">
        <f t="shared" si="5"/>
        <v>9.136497904788074</v>
      </c>
      <c r="G20" s="70">
        <f t="shared" si="2"/>
        <v>-103</v>
      </c>
      <c r="H20" s="137">
        <f t="shared" si="3"/>
        <v>-7.7443609022556394</v>
      </c>
      <c r="I20" s="16"/>
      <c r="J20" s="16"/>
    </row>
    <row r="21" spans="1:10" ht="27.75" customHeight="1">
      <c r="A21" s="30">
        <v>25</v>
      </c>
      <c r="B21" s="160" t="s">
        <v>150</v>
      </c>
      <c r="C21" s="23">
        <v>274</v>
      </c>
      <c r="D21" s="62">
        <f t="shared" si="4"/>
        <v>2.009976525821596</v>
      </c>
      <c r="E21" s="23">
        <v>354</v>
      </c>
      <c r="F21" s="62">
        <f t="shared" si="5"/>
        <v>2.4318197430789312</v>
      </c>
      <c r="G21" s="70">
        <f t="shared" si="2"/>
        <v>-80</v>
      </c>
      <c r="H21" s="137">
        <f t="shared" si="3"/>
        <v>-22.598870056497177</v>
      </c>
      <c r="I21" s="16"/>
      <c r="J21" s="16"/>
    </row>
    <row r="22" spans="1:10" ht="27.75" customHeight="1">
      <c r="A22" s="30">
        <v>26</v>
      </c>
      <c r="B22" s="160" t="s">
        <v>151</v>
      </c>
      <c r="C22" s="23">
        <v>418</v>
      </c>
      <c r="D22" s="62">
        <f t="shared" si="4"/>
        <v>3.06631455399061</v>
      </c>
      <c r="E22" s="23">
        <v>459</v>
      </c>
      <c r="F22" s="62">
        <f t="shared" si="5"/>
        <v>3.15312220924641</v>
      </c>
      <c r="G22" s="70">
        <f t="shared" si="2"/>
        <v>-41</v>
      </c>
      <c r="H22" s="137">
        <f t="shared" si="3"/>
        <v>-8.932461873638346</v>
      </c>
      <c r="I22" s="16"/>
      <c r="J22" s="16"/>
    </row>
    <row r="23" spans="1:10" ht="27.75" customHeight="1">
      <c r="A23" s="30">
        <v>27</v>
      </c>
      <c r="B23" s="160" t="s">
        <v>152</v>
      </c>
      <c r="C23" s="23">
        <v>953</v>
      </c>
      <c r="D23" s="62">
        <f t="shared" si="4"/>
        <v>6.990903755868545</v>
      </c>
      <c r="E23" s="23">
        <v>1003</v>
      </c>
      <c r="F23" s="62">
        <f t="shared" si="5"/>
        <v>6.890155938723638</v>
      </c>
      <c r="G23" s="70">
        <f t="shared" si="2"/>
        <v>-50</v>
      </c>
      <c r="H23" s="137">
        <f t="shared" si="3"/>
        <v>-4.985044865403789</v>
      </c>
      <c r="I23" s="16"/>
      <c r="J23" s="16"/>
    </row>
    <row r="24" spans="1:10" ht="27.75" customHeight="1">
      <c r="A24" s="30">
        <v>28</v>
      </c>
      <c r="B24" s="160" t="s">
        <v>153</v>
      </c>
      <c r="C24" s="23">
        <v>1784</v>
      </c>
      <c r="D24" s="62">
        <f t="shared" si="4"/>
        <v>13.086854460093896</v>
      </c>
      <c r="E24" s="23">
        <v>1719</v>
      </c>
      <c r="F24" s="62">
        <f t="shared" si="5"/>
        <v>11.808751803256165</v>
      </c>
      <c r="G24" s="70">
        <f t="shared" si="2"/>
        <v>65</v>
      </c>
      <c r="H24" s="137">
        <f t="shared" si="3"/>
        <v>3.781268179173938</v>
      </c>
      <c r="I24" s="16"/>
      <c r="J24" s="16"/>
    </row>
    <row r="25" spans="1:10" ht="27.75" customHeight="1">
      <c r="A25" s="30">
        <v>29</v>
      </c>
      <c r="B25" s="160" t="s">
        <v>154</v>
      </c>
      <c r="C25" s="23">
        <v>987</v>
      </c>
      <c r="D25" s="62">
        <f t="shared" si="4"/>
        <v>7.24031690140845</v>
      </c>
      <c r="E25" s="23">
        <v>961</v>
      </c>
      <c r="F25" s="62">
        <f t="shared" si="5"/>
        <v>6.601634952256647</v>
      </c>
      <c r="G25" s="70">
        <f t="shared" si="2"/>
        <v>26</v>
      </c>
      <c r="H25" s="137">
        <f t="shared" si="3"/>
        <v>2.705515088449532</v>
      </c>
      <c r="I25" s="16"/>
      <c r="J25" s="16"/>
    </row>
    <row r="26" spans="1:10" ht="27.75" customHeight="1">
      <c r="A26" s="30">
        <v>30</v>
      </c>
      <c r="B26" s="160" t="s">
        <v>155</v>
      </c>
      <c r="C26" s="23">
        <v>209</v>
      </c>
      <c r="D26" s="62">
        <f t="shared" si="4"/>
        <v>1.533157276995305</v>
      </c>
      <c r="E26" s="23">
        <v>197</v>
      </c>
      <c r="F26" s="62">
        <f t="shared" si="5"/>
        <v>1.3533008174761283</v>
      </c>
      <c r="G26" s="70">
        <f t="shared" si="2"/>
        <v>12</v>
      </c>
      <c r="H26" s="137">
        <f t="shared" si="3"/>
        <v>6.091370558375635</v>
      </c>
      <c r="I26" s="16"/>
      <c r="J26" s="16"/>
    </row>
    <row r="27" spans="1:10" ht="27.75" customHeight="1">
      <c r="A27" s="30">
        <v>31</v>
      </c>
      <c r="B27" s="160" t="s">
        <v>156</v>
      </c>
      <c r="C27" s="23">
        <v>1436</v>
      </c>
      <c r="D27" s="62">
        <f t="shared" si="4"/>
        <v>10.534037558685446</v>
      </c>
      <c r="E27" s="23">
        <v>1584</v>
      </c>
      <c r="F27" s="62">
        <f t="shared" si="5"/>
        <v>10.881362918183692</v>
      </c>
      <c r="G27" s="70">
        <f t="shared" si="2"/>
        <v>-148</v>
      </c>
      <c r="H27" s="137">
        <f t="shared" si="3"/>
        <v>-9.343434343434344</v>
      </c>
      <c r="I27" s="16"/>
      <c r="J27" s="16"/>
    </row>
    <row r="28" spans="1:10" ht="27.75" customHeight="1">
      <c r="A28" s="132">
        <v>32</v>
      </c>
      <c r="B28" s="151" t="s">
        <v>157</v>
      </c>
      <c r="C28" s="98">
        <v>164</v>
      </c>
      <c r="D28" s="64">
        <f t="shared" si="4"/>
        <v>1.2030516431924883</v>
      </c>
      <c r="E28" s="98">
        <v>308</v>
      </c>
      <c r="F28" s="64">
        <f t="shared" si="5"/>
        <v>2.1158205674246067</v>
      </c>
      <c r="G28" s="74">
        <f t="shared" si="2"/>
        <v>-144</v>
      </c>
      <c r="H28" s="142">
        <f t="shared" si="3"/>
        <v>-46.75324675324675</v>
      </c>
      <c r="I28" s="16"/>
      <c r="J28" s="16"/>
    </row>
    <row r="29" spans="3:8" s="16" customFormat="1" ht="13.5">
      <c r="C29" s="100"/>
      <c r="D29" s="15"/>
      <c r="E29" s="15"/>
      <c r="F29" s="15"/>
      <c r="G29" s="15"/>
      <c r="H29" s="15"/>
    </row>
    <row r="30" spans="3:7" s="16" customFormat="1" ht="14.25">
      <c r="C30" s="100"/>
      <c r="E30" s="83"/>
      <c r="F30" s="13"/>
      <c r="G30" s="99"/>
    </row>
    <row r="31" spans="3:7" s="16" customFormat="1" ht="14.25">
      <c r="C31" s="100"/>
      <c r="E31" s="83"/>
      <c r="F31" s="13"/>
      <c r="G31" s="99"/>
    </row>
    <row r="32" spans="3:7" s="16" customFormat="1" ht="14.25">
      <c r="C32" s="100"/>
      <c r="E32" s="83"/>
      <c r="F32" s="13"/>
      <c r="G32" s="99"/>
    </row>
    <row r="33" spans="3:7" s="16" customFormat="1" ht="14.25">
      <c r="C33" s="100"/>
      <c r="E33" s="83"/>
      <c r="F33" s="13"/>
      <c r="G33" s="99"/>
    </row>
    <row r="34" spans="3:7" s="16" customFormat="1" ht="14.25">
      <c r="C34" s="100"/>
      <c r="E34" s="83"/>
      <c r="F34" s="13"/>
      <c r="G34" s="99"/>
    </row>
    <row r="35" spans="3:7" s="16" customFormat="1" ht="14.25">
      <c r="C35" s="100"/>
      <c r="E35" s="83"/>
      <c r="F35" s="13"/>
      <c r="G35" s="99"/>
    </row>
    <row r="36" spans="3:7" s="16" customFormat="1" ht="14.25">
      <c r="C36" s="100"/>
      <c r="E36" s="83"/>
      <c r="F36" s="13"/>
      <c r="G36" s="99"/>
    </row>
    <row r="37" spans="3:7" s="16" customFormat="1" ht="14.25">
      <c r="C37" s="100"/>
      <c r="E37" s="83"/>
      <c r="F37" s="13"/>
      <c r="G37" s="99"/>
    </row>
    <row r="38" spans="5:10" ht="14.25">
      <c r="E38" s="83"/>
      <c r="F38" s="78"/>
      <c r="G38" s="99"/>
      <c r="H38" s="16"/>
      <c r="I38" s="16"/>
      <c r="J38" s="16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0" sqref="G10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24" t="s">
        <v>80</v>
      </c>
    </row>
    <row r="2" ht="27" customHeight="1">
      <c r="A2" s="8"/>
    </row>
    <row r="3" s="104" customFormat="1" ht="27" customHeight="1">
      <c r="A3" s="133" t="s">
        <v>75</v>
      </c>
    </row>
    <row r="4" spans="1:7" ht="18.75" customHeight="1">
      <c r="A4" s="131"/>
      <c r="B4" s="341" t="s">
        <v>177</v>
      </c>
      <c r="C4" s="341"/>
      <c r="D4" s="341"/>
      <c r="E4" s="341"/>
      <c r="F4" s="341"/>
      <c r="G4" s="341"/>
    </row>
    <row r="5" spans="1:7" ht="28.5" customHeight="1">
      <c r="A5" s="168" t="s">
        <v>88</v>
      </c>
      <c r="B5" s="158" t="s">
        <v>68</v>
      </c>
      <c r="C5" s="158" t="s">
        <v>83</v>
      </c>
      <c r="D5" s="158" t="s">
        <v>93</v>
      </c>
      <c r="E5" s="158" t="s">
        <v>108</v>
      </c>
      <c r="F5" s="158" t="s">
        <v>167</v>
      </c>
      <c r="G5" s="158" t="s">
        <v>178</v>
      </c>
    </row>
    <row r="6" spans="1:7" ht="28.5" customHeight="1">
      <c r="A6" s="143" t="s">
        <v>42</v>
      </c>
      <c r="B6" s="90">
        <v>34017089</v>
      </c>
      <c r="C6" s="210">
        <v>37298850</v>
      </c>
      <c r="D6" s="208">
        <v>39377734</v>
      </c>
      <c r="E6" s="232">
        <v>44646705</v>
      </c>
      <c r="F6" s="232">
        <v>41260515</v>
      </c>
      <c r="G6" s="232">
        <v>35134247</v>
      </c>
    </row>
    <row r="7" spans="1:7" ht="28.5" customHeight="1">
      <c r="A7" s="144" t="s">
        <v>39</v>
      </c>
      <c r="B7" s="66">
        <v>110.4</v>
      </c>
      <c r="C7" s="66">
        <f>C6/B6*100</f>
        <v>109.64738928719034</v>
      </c>
      <c r="D7" s="66">
        <f>D6/C6*100</f>
        <v>105.57358738942352</v>
      </c>
      <c r="E7" s="66">
        <f>E6/D6*100</f>
        <v>113.38058457096591</v>
      </c>
      <c r="F7" s="66">
        <f>F6/E6*100</f>
        <v>92.41558811562913</v>
      </c>
      <c r="G7" s="66">
        <f>G6/F6*100</f>
        <v>85.1522260446822</v>
      </c>
    </row>
    <row r="8" spans="1:7" ht="28.5" customHeight="1">
      <c r="A8" s="144" t="s">
        <v>31</v>
      </c>
      <c r="B8" s="66">
        <v>100</v>
      </c>
      <c r="C8" s="66">
        <f>C6/B6%</f>
        <v>109.64738928719032</v>
      </c>
      <c r="D8" s="66">
        <f>D6/B6%</f>
        <v>115.7586823493333</v>
      </c>
      <c r="E8" s="66">
        <f>E6/B6%</f>
        <v>131.24787073932163</v>
      </c>
      <c r="F8" s="66">
        <f>F6/B6%</f>
        <v>121.29349163298481</v>
      </c>
      <c r="G8" s="66">
        <f>G6/B6%</f>
        <v>103.28410817280691</v>
      </c>
    </row>
    <row r="9" spans="1:7" ht="28.5" customHeight="1">
      <c r="A9" s="145" t="s">
        <v>43</v>
      </c>
      <c r="B9" s="88">
        <f aca="true" t="shared" si="0" ref="B9:G9">B6/B13</f>
        <v>62994.60925925926</v>
      </c>
      <c r="C9" s="89">
        <f t="shared" si="0"/>
        <v>67326.4440433213</v>
      </c>
      <c r="D9" s="89">
        <f t="shared" si="0"/>
        <v>75148.34732824427</v>
      </c>
      <c r="E9" s="89">
        <f t="shared" si="0"/>
        <v>87887.21456692913</v>
      </c>
      <c r="F9" s="89">
        <f t="shared" si="0"/>
        <v>83354.57575757576</v>
      </c>
      <c r="G9" s="89">
        <f t="shared" si="0"/>
        <v>78076.10444444444</v>
      </c>
    </row>
    <row r="10" spans="1:7" ht="28.5" customHeight="1">
      <c r="A10" s="146" t="s">
        <v>44</v>
      </c>
      <c r="B10" s="105">
        <f aca="true" t="shared" si="1" ref="B10:G10">B6/B15</f>
        <v>2546.3798937046186</v>
      </c>
      <c r="C10" s="105">
        <f t="shared" si="1"/>
        <v>2705.559988394023</v>
      </c>
      <c r="D10" s="105">
        <f t="shared" si="1"/>
        <v>2817.928581651639</v>
      </c>
      <c r="E10" s="233">
        <f t="shared" si="1"/>
        <v>3003.074258424699</v>
      </c>
      <c r="F10" s="233">
        <f t="shared" si="1"/>
        <v>2834.4105928419317</v>
      </c>
      <c r="G10" s="233">
        <f t="shared" si="1"/>
        <v>2577.3361942488264</v>
      </c>
    </row>
    <row r="11" ht="13.5">
      <c r="E11" s="16"/>
    </row>
    <row r="13" spans="1:7" s="6" customFormat="1" ht="14.25">
      <c r="A13" s="6" t="s">
        <v>20</v>
      </c>
      <c r="B13" s="6">
        <v>540</v>
      </c>
      <c r="C13" s="6">
        <v>554</v>
      </c>
      <c r="D13" s="6">
        <v>524</v>
      </c>
      <c r="E13" s="6">
        <v>508</v>
      </c>
      <c r="F13" s="6">
        <v>495</v>
      </c>
      <c r="G13" s="6">
        <v>450</v>
      </c>
    </row>
    <row r="14" s="6" customFormat="1" ht="14.25"/>
    <row r="15" spans="1:7" s="6" customFormat="1" ht="14.25">
      <c r="A15" s="6" t="s">
        <v>21</v>
      </c>
      <c r="B15" s="6">
        <v>13359</v>
      </c>
      <c r="C15" s="6">
        <v>13786</v>
      </c>
      <c r="D15" s="6">
        <v>13974</v>
      </c>
      <c r="E15" s="6">
        <v>14867</v>
      </c>
      <c r="F15" s="6">
        <v>14557</v>
      </c>
      <c r="G15" s="6">
        <v>13632</v>
      </c>
    </row>
  </sheetData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6" sqref="I6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11" customFormat="1" ht="27.75" customHeight="1">
      <c r="A1" s="117" t="s">
        <v>76</v>
      </c>
      <c r="B1" s="106"/>
      <c r="C1" s="106"/>
      <c r="G1" s="112"/>
    </row>
    <row r="2" spans="1:7" ht="27.75" customHeight="1">
      <c r="A2" s="344" t="s">
        <v>45</v>
      </c>
      <c r="B2" s="342" t="s">
        <v>172</v>
      </c>
      <c r="C2" s="343"/>
      <c r="D2" s="342" t="s">
        <v>165</v>
      </c>
      <c r="E2" s="352"/>
      <c r="F2" s="343" t="s">
        <v>13</v>
      </c>
      <c r="G2" s="343"/>
    </row>
    <row r="3" spans="1:7" ht="27.75" customHeight="1">
      <c r="A3" s="345"/>
      <c r="B3" s="154" t="s">
        <v>46</v>
      </c>
      <c r="C3" s="155" t="s">
        <v>1</v>
      </c>
      <c r="D3" s="154" t="s">
        <v>46</v>
      </c>
      <c r="E3" s="155" t="s">
        <v>1</v>
      </c>
      <c r="F3" s="287" t="s">
        <v>47</v>
      </c>
      <c r="G3" s="157" t="s">
        <v>36</v>
      </c>
    </row>
    <row r="4" spans="1:7" s="25" customFormat="1" ht="27.75" customHeight="1">
      <c r="A4" s="169" t="s">
        <v>96</v>
      </c>
      <c r="B4" s="297">
        <v>35134247</v>
      </c>
      <c r="C4" s="298">
        <v>100</v>
      </c>
      <c r="D4" s="297">
        <v>41260515</v>
      </c>
      <c r="E4" s="298">
        <v>100</v>
      </c>
      <c r="F4" s="97">
        <f aca="true" t="shared" si="0" ref="F4:F9">B4-D4</f>
        <v>-6126268</v>
      </c>
      <c r="G4" s="136">
        <f aca="true" t="shared" si="1" ref="G4:G9">F4/D4*100</f>
        <v>-14.847773955317814</v>
      </c>
    </row>
    <row r="5" spans="1:7" ht="27.75" customHeight="1">
      <c r="A5" s="144" t="s">
        <v>97</v>
      </c>
      <c r="B5" s="196">
        <v>1283908</v>
      </c>
      <c r="C5" s="62">
        <f>B5/$B$4*100</f>
        <v>3.654292064378098</v>
      </c>
      <c r="D5" s="196">
        <v>1517507</v>
      </c>
      <c r="E5" s="62">
        <f>D5/$D$4*100</f>
        <v>3.677867326668123</v>
      </c>
      <c r="F5" s="299">
        <f t="shared" si="0"/>
        <v>-233599</v>
      </c>
      <c r="G5" s="300">
        <f t="shared" si="1"/>
        <v>-15.393602797219385</v>
      </c>
    </row>
    <row r="6" spans="1:7" ht="27.75" customHeight="1">
      <c r="A6" s="144" t="s">
        <v>98</v>
      </c>
      <c r="B6" s="196">
        <v>1932812</v>
      </c>
      <c r="C6" s="62">
        <f>B6/$B$4*100</f>
        <v>5.501219365822754</v>
      </c>
      <c r="D6" s="196">
        <v>2531409</v>
      </c>
      <c r="E6" s="62">
        <f>D6/$D$4*100</f>
        <v>6.1351851764332075</v>
      </c>
      <c r="F6" s="299">
        <f t="shared" si="0"/>
        <v>-598597</v>
      </c>
      <c r="G6" s="300">
        <f t="shared" si="1"/>
        <v>-23.64679117440129</v>
      </c>
    </row>
    <row r="7" spans="1:7" ht="27.75" customHeight="1">
      <c r="A7" s="144" t="s">
        <v>99</v>
      </c>
      <c r="B7" s="301">
        <v>1960718</v>
      </c>
      <c r="C7" s="62">
        <f>B7/$B$4*100</f>
        <v>5.580646142779152</v>
      </c>
      <c r="D7" s="301">
        <v>2453476</v>
      </c>
      <c r="E7" s="62">
        <f>D7/$D$4*100</f>
        <v>5.946304838899854</v>
      </c>
      <c r="F7" s="299">
        <f t="shared" si="0"/>
        <v>-492758</v>
      </c>
      <c r="G7" s="300">
        <f t="shared" si="1"/>
        <v>-20.084076632500174</v>
      </c>
    </row>
    <row r="8" spans="1:7" ht="27.75" customHeight="1">
      <c r="A8" s="144" t="s">
        <v>100</v>
      </c>
      <c r="B8" s="301">
        <v>7315981</v>
      </c>
      <c r="C8" s="62">
        <f>B8/$B$4*100</f>
        <v>20.822933817252437</v>
      </c>
      <c r="D8" s="301">
        <v>8673587</v>
      </c>
      <c r="E8" s="62">
        <f>D8/$D$4*100</f>
        <v>21.021518999459897</v>
      </c>
      <c r="F8" s="299">
        <f t="shared" si="0"/>
        <v>-1357606</v>
      </c>
      <c r="G8" s="300">
        <f t="shared" si="1"/>
        <v>-15.652186344588461</v>
      </c>
    </row>
    <row r="9" spans="1:7" ht="27.75" customHeight="1">
      <c r="A9" s="144" t="s">
        <v>101</v>
      </c>
      <c r="B9" s="301">
        <v>14517979</v>
      </c>
      <c r="C9" s="62">
        <f>B9/$B$4*100</f>
        <v>41.321446280035545</v>
      </c>
      <c r="D9" s="301">
        <v>16171547</v>
      </c>
      <c r="E9" s="62">
        <f>D9/$D$4*100</f>
        <v>39.1937594574377</v>
      </c>
      <c r="F9" s="299">
        <f t="shared" si="0"/>
        <v>-1653568</v>
      </c>
      <c r="G9" s="300">
        <f t="shared" si="1"/>
        <v>-10.225168934054361</v>
      </c>
    </row>
    <row r="10" spans="1:9" ht="27.75" customHeight="1">
      <c r="A10" s="144" t="s">
        <v>102</v>
      </c>
      <c r="B10" s="42" t="s">
        <v>158</v>
      </c>
      <c r="C10" s="48" t="s">
        <v>158</v>
      </c>
      <c r="D10" s="42" t="s">
        <v>158</v>
      </c>
      <c r="E10" s="281" t="s">
        <v>158</v>
      </c>
      <c r="F10" s="42" t="s">
        <v>158</v>
      </c>
      <c r="G10" s="281" t="s">
        <v>158</v>
      </c>
      <c r="H10" s="147"/>
      <c r="I10" s="108"/>
    </row>
    <row r="11" spans="1:7" ht="27.75" customHeight="1">
      <c r="A11" s="159" t="s">
        <v>0</v>
      </c>
      <c r="B11" s="279" t="s">
        <v>158</v>
      </c>
      <c r="C11" s="280" t="s">
        <v>158</v>
      </c>
      <c r="D11" s="279" t="s">
        <v>158</v>
      </c>
      <c r="E11" s="282" t="s">
        <v>158</v>
      </c>
      <c r="F11" s="279" t="s">
        <v>158</v>
      </c>
      <c r="G11" s="282" t="s">
        <v>158</v>
      </c>
    </row>
    <row r="12" spans="1:7" ht="14.25">
      <c r="A12" s="87"/>
      <c r="B12" s="107"/>
      <c r="C12" s="217"/>
      <c r="D12" s="107"/>
      <c r="E12" s="217"/>
      <c r="F12" s="109"/>
      <c r="G12" s="31"/>
    </row>
    <row r="13" spans="2:7" ht="14.25">
      <c r="B13" s="214"/>
      <c r="C13" s="215"/>
      <c r="D13" s="214"/>
      <c r="E13" s="215"/>
      <c r="F13" s="195"/>
      <c r="G13" s="195"/>
    </row>
    <row r="14" spans="1:5" ht="13.5">
      <c r="A14" s="110"/>
      <c r="B14" s="17"/>
      <c r="C14" s="216"/>
      <c r="D14" s="17"/>
      <c r="E14" s="216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k0010600</cp:lastModifiedBy>
  <cp:lastPrinted>2011-03-28T00:35:33Z</cp:lastPrinted>
  <dcterms:created xsi:type="dcterms:W3CDTF">1999-01-12T04:13:31Z</dcterms:created>
  <dcterms:modified xsi:type="dcterms:W3CDTF">2011-04-14T02:11:00Z</dcterms:modified>
  <cp:category/>
  <cp:version/>
  <cp:contentType/>
  <cp:contentStatus/>
</cp:coreProperties>
</file>