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161" windowWidth="15300" windowHeight="915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 " sheetId="11" r:id="rId11"/>
    <sheet name="12表 " sheetId="12" r:id="rId12"/>
    <sheet name="13表" sheetId="13" r:id="rId13"/>
  </sheets>
  <definedNames>
    <definedName name="_xlnm.Print_Area" localSheetId="9">'10表'!$A$1:$L$29</definedName>
    <definedName name="_xlnm.Print_Area" localSheetId="10">'11表 '!$A$1:$L$29</definedName>
    <definedName name="_xlnm.Print_Area" localSheetId="11">'12表 '!$A$1:$L$30</definedName>
    <definedName name="_xlnm.Print_Area" localSheetId="0">'1表'!$A$1:$N$28</definedName>
    <definedName name="_xlnm.Print_Area" localSheetId="1">'2表'!$A$1:$N$24</definedName>
    <definedName name="_xlnm.Print_Area" localSheetId="2">'3表'!$A$1:$V$28</definedName>
    <definedName name="_xlnm.Print_Area" localSheetId="3">'4表'!$A$1:$F$22</definedName>
    <definedName name="_xlnm.Print_Area" localSheetId="4">'5表'!$A$1:$I$33</definedName>
    <definedName name="_xlnm.Print_Area" localSheetId="6">'7表'!$A$1:$F$27</definedName>
    <definedName name="_xlnm.Print_Area" localSheetId="7">'8表'!$A$1:$L$30</definedName>
    <definedName name="_xlnm.Print_Area" localSheetId="8">'9表'!$A$1:$L$29</definedName>
  </definedNames>
  <calcPr fullCalcOnLoad="1"/>
</workbook>
</file>

<file path=xl/sharedStrings.xml><?xml version="1.0" encoding="utf-8"?>
<sst xmlns="http://schemas.openxmlformats.org/spreadsheetml/2006/main" count="1514" uniqueCount="339">
  <si>
    <t>Ｘ</t>
  </si>
  <si>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</si>
  <si>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</si>
  <si>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</si>
  <si>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</si>
  <si>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</si>
  <si>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</si>
  <si>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</si>
  <si>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</si>
  <si>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</si>
  <si>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</si>
  <si>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</si>
  <si>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</si>
  <si>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</si>
  <si>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</si>
  <si>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</si>
  <si>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</si>
  <si>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</si>
  <si>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</si>
  <si>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</si>
  <si>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</si>
  <si>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</si>
  <si>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</si>
  <si>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</si>
  <si>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総     数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</si>
  <si>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</si>
  <si>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</si>
  <si>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</si>
  <si>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</si>
  <si>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</si>
  <si>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</si>
  <si>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</si>
  <si>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</si>
  <si>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一般機械</t>
  </si>
  <si>
    <t>電気機械</t>
  </si>
  <si>
    <t>情報機械</t>
  </si>
  <si>
    <t>電子部品</t>
  </si>
  <si>
    <t>輸送機械</t>
  </si>
  <si>
    <t>精密機械</t>
  </si>
  <si>
    <t>その他</t>
  </si>
  <si>
    <t>従業者数</t>
  </si>
  <si>
    <t>あさひ台</t>
  </si>
  <si>
    <t>工業団地</t>
  </si>
  <si>
    <t>総 数</t>
  </si>
  <si>
    <t>飲料･
たばこ</t>
  </si>
  <si>
    <t>プラス
チック</t>
  </si>
  <si>
    <t>ゴム</t>
  </si>
  <si>
    <t>産業中分類</t>
  </si>
  <si>
    <t>指数</t>
  </si>
  <si>
    <t>輸送用機械</t>
  </si>
  <si>
    <t>年初在庫額（万円）</t>
  </si>
  <si>
    <t>減価償却額（万円）</t>
  </si>
  <si>
    <t>1日当り水源別使用量(立方　㍍)</t>
  </si>
  <si>
    <t>1日当り用途別使用量(立方㍍)</t>
  </si>
  <si>
    <t>公共水道</t>
  </si>
  <si>
    <t>工業用</t>
  </si>
  <si>
    <t>ﾎﾞｲﾗ　　　用 水</t>
  </si>
  <si>
    <t>冷却用水温調用水</t>
  </si>
  <si>
    <t>上水道</t>
  </si>
  <si>
    <t>その他
淡  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</si>
  <si>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</si>
  <si>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</si>
  <si>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</si>
  <si>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</si>
  <si>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</si>
  <si>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</si>
  <si>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</si>
  <si>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年末在庫額（万円）</t>
  </si>
  <si>
    <t>有    形
固定資産
投 資 額
（万円）</t>
  </si>
  <si>
    <t>平成15年</t>
  </si>
  <si>
    <t>産業中分類</t>
  </si>
  <si>
    <t>指数</t>
  </si>
  <si>
    <t>第10表　産業中分類別、年次別、製造品出荷額等の推移(従業者４人以上の事業所)</t>
  </si>
  <si>
    <t>計</t>
  </si>
  <si>
    <t>その他</t>
  </si>
  <si>
    <t>石油・石炭</t>
  </si>
  <si>
    <t>事  業  所  数
(所）</t>
  </si>
  <si>
    <t>敷  地  面  積
（㎡）</t>
  </si>
  <si>
    <t>建  築  面  積
（㎡）</t>
  </si>
  <si>
    <t>延 建 築 面 積
（㎡）</t>
  </si>
  <si>
    <t>食料品</t>
  </si>
  <si>
    <t>飲料・たばこ</t>
  </si>
  <si>
    <t>衣服</t>
  </si>
  <si>
    <t>木材</t>
  </si>
  <si>
    <t>家具</t>
  </si>
  <si>
    <t>ﾊﾟﾙﾌﾟ・紙</t>
  </si>
  <si>
    <t>印刷</t>
  </si>
  <si>
    <t>窯業・土石</t>
  </si>
  <si>
    <t>化学</t>
  </si>
  <si>
    <t>非鉄</t>
  </si>
  <si>
    <t>金属</t>
  </si>
  <si>
    <t>一般機械</t>
  </si>
  <si>
    <t>電気機械</t>
  </si>
  <si>
    <t>情報機械</t>
  </si>
  <si>
    <t>電子部品</t>
  </si>
  <si>
    <t>輸送機械</t>
  </si>
  <si>
    <t>精密機械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</si>
  <si>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</si>
  <si>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</si>
  <si>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</si>
  <si>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</si>
  <si>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</si>
  <si>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</si>
  <si>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</si>
  <si>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</si>
  <si>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輸送用
機   械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</si>
  <si>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</si>
  <si>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</si>
  <si>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</si>
  <si>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</si>
  <si>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</si>
  <si>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</si>
  <si>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(単位：所）</t>
  </si>
  <si>
    <t>菊沢地区</t>
  </si>
  <si>
    <t>東大芦
地   区</t>
  </si>
  <si>
    <t>北押原
地   区</t>
  </si>
  <si>
    <t>板荷地区</t>
  </si>
  <si>
    <t>西大芦
地   区</t>
  </si>
  <si>
    <t>加蘇地区</t>
  </si>
  <si>
    <t>北犬飼
地   区</t>
  </si>
  <si>
    <t>南摩地区</t>
  </si>
  <si>
    <t>南押原
地   区</t>
  </si>
  <si>
    <t>木工団地</t>
  </si>
  <si>
    <t>武子工業
団    地</t>
  </si>
  <si>
    <t>事業所数
（所）</t>
  </si>
  <si>
    <t>従業者数（人）</t>
  </si>
  <si>
    <t>付加価値額（万円）</t>
  </si>
  <si>
    <t>合計</t>
  </si>
  <si>
    <t>常用労働者</t>
  </si>
  <si>
    <t>個人事業主及び家族従業者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</si>
  <si>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</si>
  <si>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</si>
  <si>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</si>
  <si>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</si>
  <si>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</si>
  <si>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</si>
  <si>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</si>
  <si>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</si>
  <si>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</si>
  <si>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</si>
  <si>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</si>
  <si>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製品処理洗浄用　水</t>
  </si>
  <si>
    <t>-</t>
  </si>
  <si>
    <t>(注）有形固定資産投資額は、 従業者30人以上の事業所について集録してあります。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</si>
  <si>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</si>
  <si>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</si>
  <si>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</si>
  <si>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</si>
  <si>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</si>
  <si>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</si>
  <si>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</si>
  <si>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</si>
  <si>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第6表　産業中分類別工業用水統計表 (従業者30人以上の事業所)</t>
  </si>
  <si>
    <t>第8表　産業中分類別、年次別、事業所数の推移(従業者４人以上の事業所)</t>
  </si>
  <si>
    <t>第9表　産業中分類別、年次別、従業者数の推移(従業者４人以上の事業所)</t>
  </si>
  <si>
    <t>平成16年</t>
  </si>
  <si>
    <t>平成16年</t>
  </si>
  <si>
    <t>粟野地区</t>
  </si>
  <si>
    <t>粕尾地区</t>
  </si>
  <si>
    <t>永野地区</t>
  </si>
  <si>
    <t>清洲地区</t>
  </si>
  <si>
    <t>宇都宮西
中核工業
団地</t>
  </si>
  <si>
    <t>平成17年</t>
  </si>
  <si>
    <t>平成17年</t>
  </si>
  <si>
    <t>総     数</t>
  </si>
  <si>
    <t>-</t>
  </si>
  <si>
    <t>-</t>
  </si>
  <si>
    <t>-</t>
  </si>
  <si>
    <t>-</t>
  </si>
  <si>
    <t>-</t>
  </si>
  <si>
    <t>-</t>
  </si>
  <si>
    <t>-</t>
  </si>
  <si>
    <t>宇都宮西
中核工業団地</t>
  </si>
  <si>
    <t>ゴ ム</t>
  </si>
  <si>
    <t>鉄 鋼</t>
  </si>
  <si>
    <t>衣 服</t>
  </si>
  <si>
    <t>木 材</t>
  </si>
  <si>
    <t>家 具</t>
  </si>
  <si>
    <t>印 刷</t>
  </si>
  <si>
    <t>化 学</t>
  </si>
  <si>
    <t>非 鉄</t>
  </si>
  <si>
    <t>金 属</t>
  </si>
  <si>
    <t>付加価値額　（万円）</t>
  </si>
  <si>
    <t>減価償却額　（万円）</t>
  </si>
  <si>
    <t>年末在庫額　（万円）</t>
  </si>
  <si>
    <t>年初在庫額　（万円）</t>
  </si>
  <si>
    <t>那須塩原</t>
  </si>
  <si>
    <t>那須烏山</t>
  </si>
  <si>
    <t>下野</t>
  </si>
  <si>
    <t>地     区</t>
  </si>
  <si>
    <t>平成18年</t>
  </si>
  <si>
    <t>町    計</t>
  </si>
  <si>
    <t>平成15年</t>
  </si>
  <si>
    <t>平成17年</t>
  </si>
  <si>
    <t>平成18年</t>
  </si>
  <si>
    <t>総     数</t>
  </si>
  <si>
    <t>繊 維</t>
  </si>
  <si>
    <t>衣 服</t>
  </si>
  <si>
    <t>木 材</t>
  </si>
  <si>
    <t>家 具</t>
  </si>
  <si>
    <t>印 刷</t>
  </si>
  <si>
    <t>化 学</t>
  </si>
  <si>
    <t>ゴ ム</t>
  </si>
  <si>
    <t>鉄 鋼</t>
  </si>
  <si>
    <t>非 鉄</t>
  </si>
  <si>
    <t>金 属</t>
  </si>
  <si>
    <t>非 鉄</t>
  </si>
  <si>
    <t>金 属</t>
  </si>
  <si>
    <t>-</t>
  </si>
  <si>
    <t>X</t>
  </si>
  <si>
    <t>鹿沼地区</t>
  </si>
  <si>
    <t>総   数</t>
  </si>
  <si>
    <t>4～9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</si>
  <si>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</si>
  <si>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</si>
  <si>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</si>
  <si>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</si>
  <si>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</si>
  <si>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</si>
  <si>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</si>
  <si>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</si>
  <si>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</si>
  <si>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</si>
  <si>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</si>
  <si>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</si>
  <si>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</si>
  <si>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</si>
  <si>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</si>
  <si>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</si>
  <si>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</si>
  <si>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平成18年</t>
  </si>
  <si>
    <t>総     数</t>
  </si>
  <si>
    <t>合     計</t>
  </si>
  <si>
    <t>第5表　産業中分類別、規模別、事業所数</t>
  </si>
  <si>
    <t>10　　X分</t>
  </si>
  <si>
    <t>18　　X分</t>
  </si>
  <si>
    <t>繊 維</t>
  </si>
  <si>
    <t>衣 服</t>
  </si>
  <si>
    <t>木 材</t>
  </si>
  <si>
    <t>家 具</t>
  </si>
  <si>
    <t>化 学</t>
  </si>
  <si>
    <t>ゴ ム</t>
  </si>
  <si>
    <t>02</t>
  </si>
  <si>
    <t>-</t>
  </si>
  <si>
    <t>-</t>
  </si>
  <si>
    <t>09</t>
  </si>
  <si>
    <t>X</t>
  </si>
  <si>
    <t>ﾌﾟﾗｽﾁｯｸ</t>
  </si>
  <si>
    <t>平成19年</t>
  </si>
  <si>
    <t>平成16年</t>
  </si>
  <si>
    <t>　　　　　　　　　　　　　　　　　　　　　　(単位：万円、指数：平成15年＝100）</t>
  </si>
  <si>
    <t>(単位：人、指数：平成15年＝100）</t>
  </si>
  <si>
    <t>(単位：所、指数：平成15年＝100）</t>
  </si>
  <si>
    <t>平成19年</t>
  </si>
  <si>
    <t>(単位：万円、指数：平成15年＝100）</t>
  </si>
  <si>
    <t>(注)　従業者３０人以上の事業所。</t>
  </si>
  <si>
    <t xml:space="preserve">01 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</si>
  <si>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</si>
  <si>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</si>
  <si>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</si>
  <si>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</si>
  <si>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</si>
  <si>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</si>
  <si>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</si>
  <si>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</si>
  <si>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</si>
  <si>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</si>
  <si>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</si>
  <si>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</si>
  <si>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</si>
  <si>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</si>
  <si>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</si>
  <si>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08</t>
  </si>
  <si>
    <t>X</t>
  </si>
  <si>
    <t>-</t>
  </si>
  <si>
    <t>合     計</t>
  </si>
  <si>
    <t>-</t>
  </si>
  <si>
    <t>化 学</t>
  </si>
  <si>
    <t>x</t>
  </si>
  <si>
    <t>鉄 鋼</t>
  </si>
  <si>
    <t>非 鉄</t>
  </si>
  <si>
    <t>x</t>
  </si>
  <si>
    <t>金 属</t>
  </si>
  <si>
    <t>-</t>
  </si>
  <si>
    <t>従業者数
(人）</t>
  </si>
  <si>
    <t>X</t>
  </si>
  <si>
    <t>さくら</t>
  </si>
  <si>
    <t>第1表　産業中分類別統計表 (従業者４人以上の事業所)</t>
  </si>
  <si>
    <t>X</t>
  </si>
  <si>
    <t>総 数</t>
  </si>
  <si>
    <t>総    数</t>
  </si>
  <si>
    <t>繊 維</t>
  </si>
  <si>
    <t>-</t>
  </si>
  <si>
    <t>衣 服</t>
  </si>
  <si>
    <t>木 材</t>
  </si>
  <si>
    <t>家 具</t>
  </si>
  <si>
    <t>印 刷</t>
  </si>
  <si>
    <t>化 学</t>
  </si>
  <si>
    <t>ゴ ム</t>
  </si>
  <si>
    <t>鉄 鋼</t>
  </si>
  <si>
    <t>非 鉄</t>
  </si>
  <si>
    <t>金 属</t>
  </si>
  <si>
    <t>平成15年</t>
  </si>
  <si>
    <t>平成17年</t>
  </si>
  <si>
    <t>平成18年</t>
  </si>
  <si>
    <t>平成19年</t>
  </si>
  <si>
    <t>ｘ</t>
  </si>
  <si>
    <t>-</t>
  </si>
  <si>
    <t>印　刷</t>
  </si>
  <si>
    <t>化 学</t>
  </si>
  <si>
    <t>ゴ ム</t>
  </si>
  <si>
    <t>鉄 鋼</t>
  </si>
  <si>
    <t>非 鉄</t>
  </si>
  <si>
    <t>金 属</t>
  </si>
  <si>
    <t>第11表　産業中分類別、年次別、付加価値額の推移(従業者４人以上の事業所)</t>
  </si>
  <si>
    <t>第13表　市別工業統計表</t>
  </si>
  <si>
    <t>第12表　産業中分類別、年次別、有形固定資産投資額の推移</t>
  </si>
  <si>
    <t>飲料・たばこ</t>
  </si>
  <si>
    <t>繊 維</t>
  </si>
  <si>
    <t>-</t>
  </si>
  <si>
    <t>衣 服</t>
  </si>
  <si>
    <t>木 材</t>
  </si>
  <si>
    <t>平成16年</t>
  </si>
  <si>
    <t>x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</si>
  <si>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</si>
  <si>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</si>
  <si>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</si>
  <si>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</si>
  <si>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</si>
  <si>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</si>
  <si>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</si>
  <si>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</si>
  <si>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</si>
  <si>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</si>
  <si>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</si>
  <si>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</si>
  <si>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原料
用水</t>
  </si>
  <si>
    <r>
      <t xml:space="preserve">第7表　産業中分類別工業用地統計表 </t>
    </r>
    <r>
      <rPr>
        <sz val="11"/>
        <rFont val="ＭＳ Ｐゴシック"/>
        <family val="3"/>
      </rPr>
      <t>(従業者30人以上の事業所)</t>
    </r>
  </si>
  <si>
    <t xml:space="preserve">   (単位：万円、指数：平成15年＝100）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</si>
</sst>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\&quot;#,##0_);\(&quot;\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\&quot;#,##0_);[Red]\(&quot;\&quot;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color indexed="8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8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0" xfId="17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>
      <alignment/>
    </xf>
    <xf numFmtId="38" fontId="2" fillId="0" borderId="0" xfId="17" applyFont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8" fontId="3" fillId="0" borderId="0" xfId="17" applyFont="1" applyAlignment="1">
      <alignment horizontal="distributed" vertical="center"/>
    </xf>
    <xf numFmtId="38" fontId="10" fillId="0" borderId="0" xfId="17" applyFont="1" applyAlignment="1">
      <alignment vertical="center"/>
    </xf>
    <xf numFmtId="38" fontId="10" fillId="0" borderId="0" xfId="17" applyFont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0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1" fontId="3" fillId="0" borderId="0" xfId="17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right"/>
    </xf>
    <xf numFmtId="38" fontId="0" fillId="0" borderId="0" xfId="17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38" fontId="2" fillId="0" borderId="0" xfId="17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0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 wrapText="1"/>
    </xf>
    <xf numFmtId="0" fontId="4" fillId="0" borderId="3" xfId="0" applyFont="1" applyBorder="1" applyAlignment="1">
      <alignment vertical="top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top" wrapText="1"/>
    </xf>
    <xf numFmtId="0" fontId="4" fillId="0" borderId="5" xfId="0" applyFont="1" applyBorder="1" applyAlignment="1">
      <alignment horizontal="distributed" vertical="top"/>
    </xf>
    <xf numFmtId="38" fontId="4" fillId="0" borderId="5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8" fillId="0" borderId="7" xfId="17" applyNumberFormat="1" applyFont="1" applyBorder="1" applyAlignment="1">
      <alignment horizontal="distributed" vertical="center"/>
    </xf>
    <xf numFmtId="38" fontId="0" fillId="0" borderId="8" xfId="17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0" xfId="17" applyFont="1" applyBorder="1" applyAlignment="1">
      <alignment horizontal="right" vertical="center"/>
    </xf>
    <xf numFmtId="38" fontId="0" fillId="0" borderId="8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4" fillId="0" borderId="11" xfId="17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9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38" fontId="4" fillId="0" borderId="7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0" fillId="0" borderId="15" xfId="17" applyFont="1" applyBorder="1" applyAlignment="1">
      <alignment horizontal="right" vertical="center"/>
    </xf>
    <xf numFmtId="38" fontId="4" fillId="0" borderId="16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" xfId="17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0" fillId="0" borderId="18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8" fillId="0" borderId="14" xfId="17" applyNumberFormat="1" applyFont="1" applyBorder="1" applyAlignment="1">
      <alignment horizontal="distributed" vertical="center"/>
    </xf>
    <xf numFmtId="38" fontId="4" fillId="0" borderId="5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7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5" xfId="17" applyFont="1" applyBorder="1" applyAlignment="1">
      <alignment vertical="center"/>
    </xf>
    <xf numFmtId="38" fontId="0" fillId="0" borderId="16" xfId="17" applyFont="1" applyBorder="1" applyAlignment="1">
      <alignment vertical="center"/>
    </xf>
    <xf numFmtId="38" fontId="0" fillId="0" borderId="15" xfId="17" applyFont="1" applyBorder="1" applyAlignment="1">
      <alignment vertical="center"/>
    </xf>
    <xf numFmtId="38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38" fontId="3" fillId="0" borderId="0" xfId="17" applyFont="1" applyBorder="1" applyAlignment="1">
      <alignment horizontal="right" vertical="center"/>
    </xf>
    <xf numFmtId="38" fontId="3" fillId="0" borderId="20" xfId="17" applyFont="1" applyBorder="1" applyAlignment="1">
      <alignment horizontal="right" vertical="center"/>
    </xf>
    <xf numFmtId="38" fontId="3" fillId="0" borderId="2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4" fillId="0" borderId="22" xfId="17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20" xfId="17" applyFont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8" fontId="4" fillId="0" borderId="21" xfId="17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80" fontId="3" fillId="0" borderId="11" xfId="0" applyNumberFormat="1" applyFont="1" applyBorder="1" applyAlignment="1">
      <alignment horizontal="right" vertical="center"/>
    </xf>
    <xf numFmtId="180" fontId="2" fillId="0" borderId="4" xfId="17" applyNumberFormat="1" applyFont="1" applyBorder="1" applyAlignment="1">
      <alignment vertical="center"/>
    </xf>
    <xf numFmtId="180" fontId="3" fillId="0" borderId="11" xfId="17" applyNumberFormat="1" applyFont="1" applyBorder="1" applyAlignment="1">
      <alignment horizontal="right" vertical="center"/>
    </xf>
    <xf numFmtId="207" fontId="3" fillId="0" borderId="11" xfId="0" applyNumberFormat="1" applyFont="1" applyBorder="1" applyAlignment="1">
      <alignment horizontal="right" vertical="center"/>
    </xf>
    <xf numFmtId="184" fontId="3" fillId="0" borderId="20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38" fontId="11" fillId="0" borderId="11" xfId="17" applyFont="1" applyFill="1" applyBorder="1" applyAlignment="1">
      <alignment vertical="center"/>
    </xf>
    <xf numFmtId="38" fontId="8" fillId="0" borderId="5" xfId="17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209" fontId="4" fillId="0" borderId="1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8" fontId="2" fillId="0" borderId="23" xfId="17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80" fontId="2" fillId="0" borderId="23" xfId="17" applyNumberFormat="1" applyFont="1" applyBorder="1" applyAlignment="1">
      <alignment vertical="center"/>
    </xf>
    <xf numFmtId="180" fontId="3" fillId="0" borderId="20" xfId="17" applyNumberFormat="1" applyFont="1" applyBorder="1" applyAlignment="1">
      <alignment horizontal="right" vertical="center"/>
    </xf>
    <xf numFmtId="207" fontId="3" fillId="0" borderId="20" xfId="0" applyNumberFormat="1" applyFont="1" applyBorder="1" applyAlignment="1">
      <alignment horizontal="right" vertical="center"/>
    </xf>
    <xf numFmtId="185" fontId="3" fillId="0" borderId="6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180" fontId="3" fillId="0" borderId="21" xfId="17" applyNumberFormat="1" applyFont="1" applyBorder="1" applyAlignment="1">
      <alignment horizontal="right" vertical="center"/>
    </xf>
    <xf numFmtId="204" fontId="3" fillId="0" borderId="20" xfId="0" applyNumberFormat="1" applyFont="1" applyBorder="1" applyAlignment="1">
      <alignment horizontal="right" vertical="center"/>
    </xf>
    <xf numFmtId="38" fontId="11" fillId="0" borderId="0" xfId="17" applyFont="1" applyFill="1" applyBorder="1" applyAlignment="1">
      <alignment vertical="center"/>
    </xf>
    <xf numFmtId="204" fontId="3" fillId="0" borderId="0" xfId="0" applyNumberFormat="1" applyFont="1" applyBorder="1" applyAlignment="1">
      <alignment horizontal="right" vertical="center"/>
    </xf>
    <xf numFmtId="204" fontId="3" fillId="0" borderId="20" xfId="0" applyNumberFormat="1" applyFont="1" applyFill="1" applyBorder="1" applyAlignment="1">
      <alignment horizontal="right" vertical="center"/>
    </xf>
    <xf numFmtId="204" fontId="2" fillId="0" borderId="23" xfId="17" applyNumberFormat="1" applyFont="1" applyBorder="1" applyAlignment="1">
      <alignment vertical="center"/>
    </xf>
    <xf numFmtId="204" fontId="2" fillId="0" borderId="4" xfId="0" applyNumberFormat="1" applyFont="1" applyBorder="1" applyAlignment="1">
      <alignment vertical="center"/>
    </xf>
    <xf numFmtId="38" fontId="5" fillId="0" borderId="1" xfId="17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8" fontId="0" fillId="0" borderId="23" xfId="17" applyFont="1" applyBorder="1" applyAlignment="1">
      <alignment horizontal="right" vertical="center"/>
    </xf>
    <xf numFmtId="38" fontId="4" fillId="0" borderId="21" xfId="17" applyFont="1" applyBorder="1" applyAlignment="1">
      <alignment horizontal="right" vertical="center"/>
    </xf>
    <xf numFmtId="38" fontId="3" fillId="0" borderId="21" xfId="17" applyFont="1" applyBorder="1" applyAlignment="1">
      <alignment/>
    </xf>
    <xf numFmtId="0" fontId="0" fillId="0" borderId="4" xfId="0" applyFont="1" applyBorder="1" applyAlignment="1">
      <alignment vertical="center"/>
    </xf>
    <xf numFmtId="38" fontId="4" fillId="0" borderId="21" xfId="17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38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 wrapText="1"/>
    </xf>
    <xf numFmtId="38" fontId="0" fillId="0" borderId="9" xfId="17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38" fontId="8" fillId="0" borderId="7" xfId="17" applyNumberFormat="1" applyFont="1" applyBorder="1" applyAlignment="1">
      <alignment horizontal="distributed" vertical="center"/>
    </xf>
    <xf numFmtId="38" fontId="4" fillId="0" borderId="0" xfId="17" applyFont="1" applyBorder="1" applyAlignment="1">
      <alignment vertical="center"/>
    </xf>
    <xf numFmtId="38" fontId="4" fillId="0" borderId="0" xfId="17" applyNumberFormat="1" applyFont="1" applyAlignment="1">
      <alignment vertical="center"/>
    </xf>
    <xf numFmtId="38" fontId="0" fillId="0" borderId="24" xfId="17" applyFont="1" applyBorder="1" applyAlignment="1">
      <alignment horizontal="right" vertical="center"/>
    </xf>
    <xf numFmtId="38" fontId="4" fillId="0" borderId="25" xfId="17" applyFont="1" applyBorder="1" applyAlignment="1">
      <alignment horizontal="right" vertical="center"/>
    </xf>
    <xf numFmtId="38" fontId="0" fillId="0" borderId="9" xfId="17" applyFont="1" applyBorder="1" applyAlignment="1">
      <alignment vertical="center"/>
    </xf>
    <xf numFmtId="0" fontId="4" fillId="0" borderId="9" xfId="0" applyFont="1" applyBorder="1" applyAlignment="1">
      <alignment horizontal="right" vertical="center" wrapText="1"/>
    </xf>
    <xf numFmtId="38" fontId="4" fillId="0" borderId="10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185" fontId="3" fillId="0" borderId="20" xfId="0" applyNumberFormat="1" applyFont="1" applyBorder="1" applyAlignment="1">
      <alignment horizontal="right" vertical="center"/>
    </xf>
    <xf numFmtId="38" fontId="0" fillId="0" borderId="18" xfId="17" applyFont="1" applyBorder="1" applyAlignment="1">
      <alignment vertical="center"/>
    </xf>
    <xf numFmtId="180" fontId="2" fillId="0" borderId="4" xfId="0" applyNumberFormat="1" applyFont="1" applyBorder="1" applyAlignment="1">
      <alignment horizontal="right" vertical="center"/>
    </xf>
    <xf numFmtId="204" fontId="3" fillId="0" borderId="11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04" fontId="3" fillId="0" borderId="5" xfId="0" applyNumberFormat="1" applyFont="1" applyFill="1" applyBorder="1" applyAlignment="1">
      <alignment horizontal="right" vertical="center"/>
    </xf>
    <xf numFmtId="204" fontId="2" fillId="0" borderId="2" xfId="0" applyNumberFormat="1" applyFont="1" applyBorder="1" applyAlignment="1">
      <alignment horizontal="right" vertical="center"/>
    </xf>
    <xf numFmtId="204" fontId="2" fillId="0" borderId="23" xfId="0" applyNumberFormat="1" applyFont="1" applyBorder="1" applyAlignment="1">
      <alignment vertical="center"/>
    </xf>
    <xf numFmtId="204" fontId="2" fillId="0" borderId="11" xfId="17" applyNumberFormat="1" applyFont="1" applyBorder="1" applyAlignment="1">
      <alignment vertical="center"/>
    </xf>
    <xf numFmtId="204" fontId="3" fillId="0" borderId="20" xfId="0" applyNumberFormat="1" applyFont="1" applyBorder="1" applyAlignment="1">
      <alignment vertical="center"/>
    </xf>
    <xf numFmtId="204" fontId="3" fillId="0" borderId="11" xfId="17" applyNumberFormat="1" applyFont="1" applyBorder="1" applyAlignment="1">
      <alignment vertical="center"/>
    </xf>
    <xf numFmtId="204" fontId="3" fillId="0" borderId="20" xfId="0" applyNumberFormat="1" applyFont="1" applyFill="1" applyBorder="1" applyAlignment="1">
      <alignment vertical="center"/>
    </xf>
    <xf numFmtId="204" fontId="3" fillId="0" borderId="20" xfId="17" applyNumberFormat="1" applyFont="1" applyBorder="1" applyAlignment="1">
      <alignment horizontal="right" vertical="center"/>
    </xf>
    <xf numFmtId="204" fontId="3" fillId="0" borderId="21" xfId="0" applyNumberFormat="1" applyFont="1" applyFill="1" applyBorder="1" applyAlignment="1">
      <alignment vertical="center"/>
    </xf>
    <xf numFmtId="204" fontId="3" fillId="0" borderId="21" xfId="17" applyNumberFormat="1" applyFont="1" applyBorder="1" applyAlignment="1">
      <alignment horizontal="right" vertical="center"/>
    </xf>
    <xf numFmtId="204" fontId="13" fillId="0" borderId="21" xfId="0" applyNumberFormat="1" applyFont="1" applyFill="1" applyBorder="1" applyAlignment="1">
      <alignment horizontal="right" vertical="center"/>
    </xf>
    <xf numFmtId="38" fontId="4" fillId="0" borderId="9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204" fontId="4" fillId="0" borderId="0" xfId="0" applyNumberFormat="1" applyFont="1" applyBorder="1" applyAlignment="1">
      <alignment horizontal="right" vertical="center" wrapText="1"/>
    </xf>
    <xf numFmtId="204" fontId="4" fillId="0" borderId="6" xfId="0" applyNumberFormat="1" applyFont="1" applyBorder="1" applyAlignment="1">
      <alignment horizontal="right" vertical="center" wrapText="1"/>
    </xf>
    <xf numFmtId="204" fontId="4" fillId="0" borderId="1" xfId="0" applyNumberFormat="1" applyFont="1" applyBorder="1" applyAlignment="1">
      <alignment horizontal="right" vertical="center" wrapText="1"/>
    </xf>
    <xf numFmtId="204" fontId="4" fillId="0" borderId="25" xfId="0" applyNumberFormat="1" applyFont="1" applyBorder="1" applyAlignment="1">
      <alignment horizontal="right" vertical="center" wrapText="1"/>
    </xf>
    <xf numFmtId="38" fontId="0" fillId="0" borderId="0" xfId="17" applyFont="1" applyAlignment="1">
      <alignment horizontal="center"/>
    </xf>
    <xf numFmtId="38" fontId="4" fillId="0" borderId="16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180" fontId="3" fillId="0" borderId="11" xfId="17" applyNumberFormat="1" applyFont="1" applyBorder="1" applyAlignment="1">
      <alignment vertical="center"/>
    </xf>
    <xf numFmtId="180" fontId="3" fillId="0" borderId="5" xfId="17" applyNumberFormat="1" applyFont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38" fontId="3" fillId="0" borderId="12" xfId="17" applyFont="1" applyFill="1" applyBorder="1" applyAlignment="1">
      <alignment horizontal="right" vertical="center"/>
    </xf>
    <xf numFmtId="38" fontId="3" fillId="0" borderId="13" xfId="17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38" fontId="3" fillId="0" borderId="12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2" fillId="0" borderId="11" xfId="17" applyFont="1" applyFill="1" applyBorder="1" applyAlignment="1">
      <alignment vertical="center"/>
    </xf>
    <xf numFmtId="38" fontId="2" fillId="0" borderId="2" xfId="17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27" xfId="17" applyFont="1" applyFill="1" applyBorder="1" applyAlignment="1">
      <alignment vertical="center"/>
    </xf>
    <xf numFmtId="38" fontId="9" fillId="0" borderId="0" xfId="17" applyFont="1" applyFill="1" applyAlignment="1">
      <alignment/>
    </xf>
    <xf numFmtId="204" fontId="3" fillId="0" borderId="0" xfId="0" applyNumberFormat="1" applyFont="1" applyAlignment="1">
      <alignment/>
    </xf>
    <xf numFmtId="204" fontId="3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 wrapText="1"/>
    </xf>
    <xf numFmtId="38" fontId="3" fillId="0" borderId="28" xfId="17" applyFont="1" applyBorder="1" applyAlignment="1">
      <alignment horizontal="distributed" vertical="center" wrapText="1"/>
    </xf>
    <xf numFmtId="38" fontId="2" fillId="0" borderId="2" xfId="17" applyFont="1" applyBorder="1" applyAlignment="1">
      <alignment vertical="center"/>
    </xf>
    <xf numFmtId="3" fontId="2" fillId="0" borderId="2" xfId="17" applyNumberFormat="1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27" xfId="17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38" fontId="3" fillId="0" borderId="12" xfId="17" applyFont="1" applyBorder="1" applyAlignment="1">
      <alignment vertical="center"/>
    </xf>
    <xf numFmtId="3" fontId="14" fillId="0" borderId="12" xfId="17" applyNumberFormat="1" applyFont="1" applyBorder="1" applyAlignment="1">
      <alignment vertical="center"/>
    </xf>
    <xf numFmtId="3" fontId="3" fillId="0" borderId="12" xfId="17" applyNumberFormat="1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3" xfId="17" applyFont="1" applyBorder="1" applyAlignment="1">
      <alignment vertical="center"/>
    </xf>
    <xf numFmtId="38" fontId="3" fillId="0" borderId="11" xfId="17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3" xfId="17" applyFont="1" applyBorder="1" applyAlignment="1">
      <alignment horizontal="right" vertical="center"/>
    </xf>
    <xf numFmtId="38" fontId="3" fillId="0" borderId="12" xfId="17" applyFont="1" applyBorder="1" applyAlignment="1">
      <alignment horizontal="right" vertical="center"/>
    </xf>
    <xf numFmtId="180" fontId="3" fillId="0" borderId="12" xfId="17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38" fontId="14" fillId="0" borderId="12" xfId="17" applyFont="1" applyBorder="1" applyAlignment="1">
      <alignment horizontal="right" vertical="center" indent="1"/>
    </xf>
    <xf numFmtId="38" fontId="14" fillId="0" borderId="11" xfId="17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vertical="center"/>
    </xf>
    <xf numFmtId="3" fontId="14" fillId="0" borderId="3" xfId="17" applyNumberFormat="1" applyFont="1" applyBorder="1" applyAlignment="1">
      <alignment vertical="center"/>
    </xf>
    <xf numFmtId="3" fontId="3" fillId="0" borderId="3" xfId="17" applyNumberFormat="1" applyFont="1" applyBorder="1" applyAlignment="1">
      <alignment vertical="center"/>
    </xf>
    <xf numFmtId="38" fontId="3" fillId="0" borderId="5" xfId="17" applyFont="1" applyBorder="1" applyAlignment="1">
      <alignment horizontal="right" vertical="center"/>
    </xf>
    <xf numFmtId="38" fontId="3" fillId="0" borderId="26" xfId="17" applyFont="1" applyBorder="1" applyAlignment="1">
      <alignment horizontal="right" vertical="center"/>
    </xf>
    <xf numFmtId="38" fontId="3" fillId="0" borderId="3" xfId="17" applyFont="1" applyBorder="1" applyAlignment="1">
      <alignment horizontal="right" vertical="center"/>
    </xf>
    <xf numFmtId="180" fontId="3" fillId="0" borderId="3" xfId="17" applyNumberFormat="1" applyFont="1" applyFill="1" applyBorder="1" applyAlignment="1">
      <alignment vertical="center"/>
    </xf>
    <xf numFmtId="3" fontId="2" fillId="0" borderId="2" xfId="17" applyNumberFormat="1" applyFont="1" applyBorder="1" applyAlignment="1">
      <alignment horizontal="right" vertical="center"/>
    </xf>
    <xf numFmtId="3" fontId="3" fillId="0" borderId="12" xfId="17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3" xfId="17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 vertical="center"/>
    </xf>
    <xf numFmtId="38" fontId="2" fillId="0" borderId="2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horizontal="right" vertical="center"/>
    </xf>
    <xf numFmtId="38" fontId="2" fillId="0" borderId="27" xfId="17" applyFont="1" applyFill="1" applyBorder="1" applyAlignment="1">
      <alignment horizontal="right" vertical="center"/>
    </xf>
    <xf numFmtId="38" fontId="2" fillId="0" borderId="12" xfId="17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38" fontId="2" fillId="0" borderId="3" xfId="17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 vertical="center"/>
    </xf>
    <xf numFmtId="38" fontId="15" fillId="0" borderId="1" xfId="17" applyFont="1" applyFill="1" applyBorder="1" applyAlignment="1">
      <alignment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/>
    </xf>
    <xf numFmtId="38" fontId="15" fillId="0" borderId="0" xfId="17" applyFont="1" applyFill="1" applyBorder="1" applyAlignment="1">
      <alignment vertical="top"/>
    </xf>
    <xf numFmtId="38" fontId="15" fillId="0" borderId="0" xfId="17" applyFont="1" applyFill="1" applyAlignment="1">
      <alignment/>
    </xf>
    <xf numFmtId="38" fontId="3" fillId="0" borderId="28" xfId="17" applyFont="1" applyFill="1" applyBorder="1" applyAlignment="1">
      <alignment horizontal="center" vertical="center"/>
    </xf>
    <xf numFmtId="38" fontId="3" fillId="0" borderId="28" xfId="17" applyFont="1" applyFill="1" applyBorder="1" applyAlignment="1">
      <alignment horizontal="centerContinuous" vertical="center" shrinkToFit="1"/>
    </xf>
    <xf numFmtId="38" fontId="3" fillId="0" borderId="28" xfId="17" applyFont="1" applyFill="1" applyBorder="1" applyAlignment="1">
      <alignment horizontal="centerContinuous" vertical="center" wrapText="1" shrinkToFit="1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38" fontId="14" fillId="0" borderId="0" xfId="17" applyFont="1" applyFill="1" applyAlignment="1">
      <alignment/>
    </xf>
    <xf numFmtId="38" fontId="14" fillId="0" borderId="0" xfId="17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204" fontId="2" fillId="0" borderId="12" xfId="0" applyNumberFormat="1" applyFont="1" applyFill="1" applyBorder="1" applyAlignment="1">
      <alignment horizontal="right" vertical="center" shrinkToFit="1"/>
    </xf>
    <xf numFmtId="204" fontId="2" fillId="0" borderId="4" xfId="0" applyNumberFormat="1" applyFont="1" applyFill="1" applyBorder="1" applyAlignment="1">
      <alignment horizontal="right" vertical="center" shrinkToFit="1"/>
    </xf>
    <xf numFmtId="204" fontId="2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wrapText="1"/>
    </xf>
    <xf numFmtId="204" fontId="3" fillId="0" borderId="12" xfId="0" applyNumberFormat="1" applyFont="1" applyFill="1" applyBorder="1" applyAlignment="1">
      <alignment horizontal="right" vertical="center" shrinkToFit="1"/>
    </xf>
    <xf numFmtId="204" fontId="3" fillId="0" borderId="12" xfId="17" applyNumberFormat="1" applyFont="1" applyFill="1" applyBorder="1" applyAlignment="1">
      <alignment horizontal="right" vertical="center" shrinkToFit="1"/>
    </xf>
    <xf numFmtId="204" fontId="3" fillId="0" borderId="11" xfId="17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4" fontId="3" fillId="0" borderId="0" xfId="17" applyNumberFormat="1" applyFont="1" applyFill="1" applyBorder="1" applyAlignment="1">
      <alignment horizontal="right" vertical="center" shrinkToFit="1"/>
    </xf>
    <xf numFmtId="204" fontId="3" fillId="0" borderId="11" xfId="0" applyNumberFormat="1" applyFont="1" applyFill="1" applyBorder="1" applyAlignment="1">
      <alignment horizontal="right" vertical="center" shrinkToFit="1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204" fontId="3" fillId="0" borderId="3" xfId="0" applyNumberFormat="1" applyFont="1" applyFill="1" applyBorder="1" applyAlignment="1">
      <alignment horizontal="right" vertical="center" shrinkToFit="1"/>
    </xf>
    <xf numFmtId="204" fontId="3" fillId="0" borderId="3" xfId="17" applyNumberFormat="1" applyFont="1" applyFill="1" applyBorder="1" applyAlignment="1">
      <alignment horizontal="right" vertical="center" shrinkToFit="1"/>
    </xf>
    <xf numFmtId="204" fontId="3" fillId="0" borderId="5" xfId="17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4" fillId="0" borderId="12" xfId="17" applyNumberFormat="1" applyFont="1" applyFill="1" applyBorder="1" applyAlignment="1">
      <alignment horizontal="right" vertical="center"/>
    </xf>
    <xf numFmtId="3" fontId="4" fillId="0" borderId="11" xfId="17" applyNumberFormat="1" applyFont="1" applyFill="1" applyBorder="1" applyAlignment="1">
      <alignment horizontal="right" vertical="center"/>
    </xf>
    <xf numFmtId="3" fontId="4" fillId="0" borderId="3" xfId="17" applyNumberFormat="1" applyFont="1" applyFill="1" applyBorder="1" applyAlignment="1">
      <alignment horizontal="right" vertical="center"/>
    </xf>
    <xf numFmtId="3" fontId="4" fillId="0" borderId="5" xfId="17" applyNumberFormat="1" applyFont="1" applyFill="1" applyBorder="1" applyAlignment="1">
      <alignment horizontal="right" vertical="center"/>
    </xf>
    <xf numFmtId="3" fontId="14" fillId="0" borderId="11" xfId="17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 wrapText="1" shrinkToFit="1"/>
    </xf>
    <xf numFmtId="0" fontId="3" fillId="0" borderId="21" xfId="0" applyFont="1" applyBorder="1" applyAlignment="1">
      <alignment horizontal="center" vertical="center"/>
    </xf>
    <xf numFmtId="185" fontId="3" fillId="0" borderId="7" xfId="0" applyNumberFormat="1" applyFont="1" applyBorder="1" applyAlignment="1">
      <alignment horizontal="centerContinuous" vertical="center" wrapText="1" shrinkToFit="1"/>
    </xf>
    <xf numFmtId="0" fontId="3" fillId="0" borderId="21" xfId="0" applyFont="1" applyFill="1" applyBorder="1" applyAlignment="1">
      <alignment horizontal="center" vertical="center"/>
    </xf>
    <xf numFmtId="185" fontId="3" fillId="0" borderId="22" xfId="0" applyNumberFormat="1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38" fontId="2" fillId="0" borderId="20" xfId="0" applyNumberFormat="1" applyFont="1" applyFill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85" fontId="2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7" fontId="3" fillId="0" borderId="16" xfId="0" applyNumberFormat="1" applyFont="1" applyBorder="1" applyAlignment="1">
      <alignment vertical="center"/>
    </xf>
    <xf numFmtId="38" fontId="3" fillId="0" borderId="11" xfId="0" applyNumberFormat="1" applyFont="1" applyFill="1" applyBorder="1" applyAlignment="1">
      <alignment horizontal="right" vertical="center"/>
    </xf>
    <xf numFmtId="185" fontId="3" fillId="0" borderId="9" xfId="17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11" xfId="0" applyNumberFormat="1" applyFont="1" applyBorder="1" applyAlignment="1">
      <alignment vertical="center"/>
    </xf>
    <xf numFmtId="212" fontId="2" fillId="0" borderId="16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83" fontId="2" fillId="0" borderId="9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3" fontId="2" fillId="0" borderId="5" xfId="0" applyNumberFormat="1" applyFont="1" applyBorder="1" applyAlignment="1">
      <alignment vertical="center"/>
    </xf>
    <xf numFmtId="212" fontId="2" fillId="0" borderId="17" xfId="0" applyNumberFormat="1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3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2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207" fontId="3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/>
    </xf>
    <xf numFmtId="38" fontId="17" fillId="0" borderId="0" xfId="17" applyFont="1" applyAlignment="1">
      <alignment vertical="center"/>
    </xf>
    <xf numFmtId="38" fontId="17" fillId="0" borderId="0" xfId="17" applyFont="1" applyAlignment="1">
      <alignment/>
    </xf>
    <xf numFmtId="38" fontId="18" fillId="0" borderId="0" xfId="17" applyFont="1" applyBorder="1" applyAlignment="1">
      <alignment horizontal="right" vertical="center"/>
    </xf>
    <xf numFmtId="38" fontId="17" fillId="0" borderId="1" xfId="17" applyFont="1" applyBorder="1" applyAlignment="1">
      <alignment vertical="center"/>
    </xf>
    <xf numFmtId="38" fontId="17" fillId="0" borderId="1" xfId="17" applyFont="1" applyBorder="1" applyAlignment="1">
      <alignment/>
    </xf>
    <xf numFmtId="38" fontId="18" fillId="0" borderId="1" xfId="17" applyFont="1" applyBorder="1" applyAlignment="1">
      <alignment horizontal="right" vertical="center"/>
    </xf>
    <xf numFmtId="38" fontId="18" fillId="0" borderId="0" xfId="17" applyFont="1" applyAlignment="1">
      <alignment/>
    </xf>
    <xf numFmtId="38" fontId="18" fillId="0" borderId="1" xfId="17" applyFont="1" applyBorder="1" applyAlignment="1">
      <alignment vertical="center"/>
    </xf>
    <xf numFmtId="38" fontId="18" fillId="0" borderId="14" xfId="17" applyFont="1" applyBorder="1" applyAlignment="1">
      <alignment horizontal="center" vertical="center"/>
    </xf>
    <xf numFmtId="38" fontId="18" fillId="0" borderId="1" xfId="17" applyFont="1" applyBorder="1" applyAlignment="1">
      <alignment horizontal="center" vertical="center"/>
    </xf>
    <xf numFmtId="38" fontId="18" fillId="0" borderId="21" xfId="17" applyFont="1" applyBorder="1" applyAlignment="1">
      <alignment horizontal="center" vertical="center"/>
    </xf>
    <xf numFmtId="38" fontId="18" fillId="0" borderId="7" xfId="17" applyFont="1" applyBorder="1" applyAlignment="1">
      <alignment horizontal="center" vertical="center"/>
    </xf>
    <xf numFmtId="38" fontId="18" fillId="0" borderId="21" xfId="17" applyFont="1" applyBorder="1" applyAlignment="1">
      <alignment horizontal="center"/>
    </xf>
    <xf numFmtId="204" fontId="17" fillId="0" borderId="0" xfId="17" applyNumberFormat="1" applyFont="1" applyBorder="1" applyAlignment="1">
      <alignment horizontal="right" vertical="center"/>
    </xf>
    <xf numFmtId="204" fontId="17" fillId="0" borderId="16" xfId="17" applyNumberFormat="1" applyFont="1" applyBorder="1" applyAlignment="1">
      <alignment horizontal="right" vertical="center"/>
    </xf>
    <xf numFmtId="204" fontId="17" fillId="0" borderId="15" xfId="17" applyNumberFormat="1" applyFont="1" applyBorder="1" applyAlignment="1">
      <alignment horizontal="right" vertical="center"/>
    </xf>
    <xf numFmtId="204" fontId="17" fillId="0" borderId="23" xfId="17" applyNumberFormat="1" applyFont="1" applyBorder="1" applyAlignment="1">
      <alignment horizontal="right" vertical="center"/>
    </xf>
    <xf numFmtId="204" fontId="17" fillId="0" borderId="4" xfId="17" applyNumberFormat="1" applyFont="1" applyBorder="1" applyAlignment="1">
      <alignment vertical="center"/>
    </xf>
    <xf numFmtId="204" fontId="17" fillId="0" borderId="23" xfId="17" applyNumberFormat="1" applyFont="1" applyBorder="1" applyAlignment="1">
      <alignment vertical="center"/>
    </xf>
    <xf numFmtId="204" fontId="17" fillId="0" borderId="0" xfId="17" applyNumberFormat="1" applyFont="1" applyAlignment="1">
      <alignment vertical="center"/>
    </xf>
    <xf numFmtId="38" fontId="18" fillId="0" borderId="0" xfId="17" applyFont="1" applyBorder="1" applyAlignment="1">
      <alignment vertical="center"/>
    </xf>
    <xf numFmtId="38" fontId="18" fillId="0" borderId="13" xfId="17" applyFont="1" applyBorder="1" applyAlignment="1">
      <alignment horizontal="center" vertical="center"/>
    </xf>
    <xf numFmtId="204" fontId="18" fillId="0" borderId="0" xfId="17" applyNumberFormat="1" applyFont="1" applyBorder="1" applyAlignment="1">
      <alignment horizontal="right" vertical="center"/>
    </xf>
    <xf numFmtId="204" fontId="18" fillId="0" borderId="16" xfId="17" applyNumberFormat="1" applyFont="1" applyBorder="1" applyAlignment="1">
      <alignment horizontal="right" vertical="center"/>
    </xf>
    <xf numFmtId="204" fontId="18" fillId="0" borderId="20" xfId="17" applyNumberFormat="1" applyFont="1" applyBorder="1" applyAlignment="1">
      <alignment horizontal="right" vertical="center"/>
    </xf>
    <xf numFmtId="204" fontId="18" fillId="0" borderId="11" xfId="17" applyNumberFormat="1" applyFont="1" applyBorder="1" applyAlignment="1">
      <alignment vertical="center"/>
    </xf>
    <xf numFmtId="204" fontId="18" fillId="0" borderId="20" xfId="17" applyNumberFormat="1" applyFont="1" applyBorder="1" applyAlignment="1">
      <alignment vertical="center"/>
    </xf>
    <xf numFmtId="204" fontId="18" fillId="0" borderId="0" xfId="17" applyNumberFormat="1" applyFont="1" applyAlignment="1">
      <alignment vertical="center"/>
    </xf>
    <xf numFmtId="38" fontId="18" fillId="0" borderId="13" xfId="17" applyFont="1" applyBorder="1" applyAlignment="1">
      <alignment horizontal="center" vertical="center" shrinkToFit="1"/>
    </xf>
    <xf numFmtId="204" fontId="18" fillId="0" borderId="9" xfId="17" applyNumberFormat="1" applyFont="1" applyBorder="1" applyAlignment="1">
      <alignment horizontal="right" vertical="center"/>
    </xf>
    <xf numFmtId="204" fontId="18" fillId="0" borderId="11" xfId="0" applyNumberFormat="1" applyFont="1" applyBorder="1" applyAlignment="1">
      <alignment horizontal="right" vertical="center"/>
    </xf>
    <xf numFmtId="204" fontId="18" fillId="0" borderId="20" xfId="0" applyNumberFormat="1" applyFont="1" applyBorder="1" applyAlignment="1">
      <alignment horizontal="right" vertical="center"/>
    </xf>
    <xf numFmtId="204" fontId="18" fillId="0" borderId="0" xfId="0" applyNumberFormat="1" applyFont="1" applyBorder="1" applyAlignment="1">
      <alignment horizontal="right" vertical="center"/>
    </xf>
    <xf numFmtId="38" fontId="18" fillId="0" borderId="26" xfId="17" applyFont="1" applyBorder="1" applyAlignment="1">
      <alignment horizontal="center" vertical="center"/>
    </xf>
    <xf numFmtId="204" fontId="18" fillId="0" borderId="5" xfId="17" applyNumberFormat="1" applyFont="1" applyBorder="1" applyAlignment="1">
      <alignment horizontal="right" vertical="center"/>
    </xf>
    <xf numFmtId="204" fontId="18" fillId="0" borderId="17" xfId="17" applyNumberFormat="1" applyFont="1" applyBorder="1" applyAlignment="1">
      <alignment horizontal="right" vertical="center"/>
    </xf>
    <xf numFmtId="204" fontId="18" fillId="0" borderId="1" xfId="17" applyNumberFormat="1" applyFont="1" applyBorder="1" applyAlignment="1">
      <alignment horizontal="right" vertical="center"/>
    </xf>
    <xf numFmtId="204" fontId="18" fillId="0" borderId="21" xfId="17" applyNumberFormat="1" applyFont="1" applyBorder="1" applyAlignment="1">
      <alignment horizontal="right" vertical="center"/>
    </xf>
    <xf numFmtId="204" fontId="18" fillId="0" borderId="5" xfId="17" applyNumberFormat="1" applyFont="1" applyBorder="1" applyAlignment="1">
      <alignment vertical="center"/>
    </xf>
    <xf numFmtId="204" fontId="18" fillId="0" borderId="21" xfId="17" applyNumberFormat="1" applyFont="1" applyBorder="1" applyAlignment="1">
      <alignment vertical="center"/>
    </xf>
    <xf numFmtId="38" fontId="18" fillId="0" borderId="0" xfId="17" applyFont="1" applyAlignment="1">
      <alignment horizontal="right"/>
    </xf>
    <xf numFmtId="38" fontId="18" fillId="0" borderId="0" xfId="17" applyFont="1" applyAlignment="1">
      <alignment horizontal="right" vertical="center"/>
    </xf>
    <xf numFmtId="38" fontId="18" fillId="0" borderId="0" xfId="17" applyFont="1" applyAlignment="1">
      <alignment vertical="center"/>
    </xf>
    <xf numFmtId="38" fontId="19" fillId="0" borderId="0" xfId="17" applyFont="1" applyAlignment="1">
      <alignment vertical="center"/>
    </xf>
    <xf numFmtId="38" fontId="19" fillId="0" borderId="0" xfId="17" applyFont="1" applyBorder="1" applyAlignment="1">
      <alignment vertical="center"/>
    </xf>
    <xf numFmtId="38" fontId="19" fillId="0" borderId="0" xfId="17" applyFont="1" applyAlignment="1">
      <alignment/>
    </xf>
    <xf numFmtId="38" fontId="20" fillId="0" borderId="0" xfId="17" applyFont="1" applyBorder="1" applyAlignment="1">
      <alignment horizontal="right" vertical="center"/>
    </xf>
    <xf numFmtId="38" fontId="21" fillId="0" borderId="0" xfId="17" applyFont="1" applyAlignment="1">
      <alignment vertical="center"/>
    </xf>
    <xf numFmtId="38" fontId="21" fillId="0" borderId="0" xfId="17" applyFont="1" applyAlignment="1">
      <alignment/>
    </xf>
    <xf numFmtId="38" fontId="21" fillId="0" borderId="1" xfId="17" applyFont="1" applyBorder="1" applyAlignment="1">
      <alignment vertical="center"/>
    </xf>
    <xf numFmtId="38" fontId="18" fillId="0" borderId="0" xfId="17" applyFont="1" applyBorder="1" applyAlignment="1">
      <alignment horizontal="center" vertical="center"/>
    </xf>
    <xf numFmtId="38" fontId="18" fillId="0" borderId="1" xfId="17" applyFont="1" applyBorder="1" applyAlignment="1">
      <alignment horizontal="right" vertical="center"/>
    </xf>
    <xf numFmtId="38" fontId="18" fillId="0" borderId="14" xfId="17" applyFont="1" applyBorder="1" applyAlignment="1">
      <alignment horizontal="distributed" vertical="center"/>
    </xf>
    <xf numFmtId="38" fontId="18" fillId="0" borderId="1" xfId="17" applyFont="1" applyBorder="1" applyAlignment="1">
      <alignment horizontal="distributed" vertical="center"/>
    </xf>
    <xf numFmtId="38" fontId="18" fillId="0" borderId="5" xfId="17" applyFont="1" applyBorder="1" applyAlignment="1">
      <alignment horizontal="distributed" vertical="center"/>
    </xf>
    <xf numFmtId="38" fontId="18" fillId="0" borderId="7" xfId="17" applyFont="1" applyBorder="1" applyAlignment="1">
      <alignment horizontal="distributed" vertical="center"/>
    </xf>
    <xf numFmtId="38" fontId="18" fillId="0" borderId="21" xfId="17" applyFont="1" applyBorder="1" applyAlignment="1">
      <alignment/>
    </xf>
    <xf numFmtId="38" fontId="18" fillId="0" borderId="7" xfId="17" applyFont="1" applyBorder="1" applyAlignment="1">
      <alignment horizontal="distributed" vertical="center"/>
    </xf>
    <xf numFmtId="38" fontId="18" fillId="0" borderId="6" xfId="17" applyFont="1" applyBorder="1" applyAlignment="1">
      <alignment horizontal="center" vertical="center" wrapText="1"/>
    </xf>
    <xf numFmtId="38" fontId="18" fillId="0" borderId="6" xfId="17" applyFont="1" applyBorder="1" applyAlignment="1">
      <alignment horizontal="center" vertical="center" shrinkToFit="1"/>
    </xf>
    <xf numFmtId="38" fontId="18" fillId="0" borderId="0" xfId="17" applyFont="1" applyBorder="1" applyAlignment="1">
      <alignment/>
    </xf>
    <xf numFmtId="38" fontId="18" fillId="0" borderId="19" xfId="17" applyFont="1" applyBorder="1" applyAlignment="1">
      <alignment horizontal="center" vertical="center" wrapText="1"/>
    </xf>
    <xf numFmtId="38" fontId="18" fillId="0" borderId="18" xfId="17" applyFont="1" applyBorder="1" applyAlignment="1">
      <alignment/>
    </xf>
    <xf numFmtId="180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22" fillId="0" borderId="0" xfId="17" applyFont="1" applyAlignment="1">
      <alignment vertical="center"/>
    </xf>
    <xf numFmtId="38" fontId="22" fillId="0" borderId="0" xfId="17" applyFont="1" applyBorder="1" applyAlignment="1">
      <alignment vertical="center"/>
    </xf>
    <xf numFmtId="38" fontId="20" fillId="0" borderId="0" xfId="17" applyFont="1" applyBorder="1" applyAlignment="1">
      <alignment vertical="center"/>
    </xf>
    <xf numFmtId="38" fontId="22" fillId="0" borderId="0" xfId="17" applyFont="1" applyAlignment="1">
      <alignment/>
    </xf>
    <xf numFmtId="3" fontId="17" fillId="0" borderId="18" xfId="17" applyNumberFormat="1" applyFont="1" applyBorder="1" applyAlignment="1">
      <alignment horizontal="right" vertical="center"/>
    </xf>
    <xf numFmtId="3" fontId="17" fillId="0" borderId="15" xfId="17" applyNumberFormat="1" applyFont="1" applyBorder="1" applyAlignment="1">
      <alignment horizontal="right" vertical="center"/>
    </xf>
    <xf numFmtId="3" fontId="17" fillId="0" borderId="29" xfId="17" applyNumberFormat="1" applyFont="1" applyBorder="1" applyAlignment="1">
      <alignment horizontal="right" vertical="center"/>
    </xf>
    <xf numFmtId="3" fontId="17" fillId="0" borderId="27" xfId="17" applyNumberFormat="1" applyFont="1" applyBorder="1" applyAlignment="1">
      <alignment horizontal="right" vertical="center"/>
    </xf>
    <xf numFmtId="3" fontId="17" fillId="0" borderId="23" xfId="17" applyNumberFormat="1" applyFont="1" applyBorder="1" applyAlignment="1">
      <alignment horizontal="right" vertical="center"/>
    </xf>
    <xf numFmtId="3" fontId="17" fillId="0" borderId="8" xfId="17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0" xfId="17" applyNumberFormat="1" applyFont="1" applyAlignment="1">
      <alignment vertical="center"/>
    </xf>
    <xf numFmtId="3" fontId="18" fillId="0" borderId="0" xfId="17" applyNumberFormat="1" applyFont="1" applyBorder="1" applyAlignment="1">
      <alignment horizontal="right" vertical="center"/>
    </xf>
    <xf numFmtId="3" fontId="18" fillId="0" borderId="16" xfId="17" applyNumberFormat="1" applyFont="1" applyBorder="1" applyAlignment="1">
      <alignment horizontal="right" vertical="center"/>
    </xf>
    <xf numFmtId="3" fontId="18" fillId="0" borderId="6" xfId="17" applyNumberFormat="1" applyFont="1" applyBorder="1" applyAlignment="1">
      <alignment horizontal="right" vertical="center"/>
    </xf>
    <xf numFmtId="3" fontId="18" fillId="0" borderId="13" xfId="17" applyNumberFormat="1" applyFont="1" applyBorder="1" applyAlignment="1">
      <alignment horizontal="right" vertical="center"/>
    </xf>
    <xf numFmtId="3" fontId="18" fillId="0" borderId="20" xfId="17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0" xfId="17" applyNumberFormat="1" applyFont="1" applyAlignment="1">
      <alignment vertical="center"/>
    </xf>
    <xf numFmtId="3" fontId="18" fillId="0" borderId="9" xfId="17" applyNumberFormat="1" applyFont="1" applyBorder="1" applyAlignment="1">
      <alignment horizontal="right" vertical="center"/>
    </xf>
    <xf numFmtId="3" fontId="18" fillId="0" borderId="1" xfId="17" applyNumberFormat="1" applyFont="1" applyBorder="1" applyAlignment="1">
      <alignment horizontal="right" vertical="center"/>
    </xf>
    <xf numFmtId="3" fontId="18" fillId="0" borderId="17" xfId="17" applyNumberFormat="1" applyFont="1" applyBorder="1" applyAlignment="1">
      <alignment horizontal="right" vertical="center"/>
    </xf>
    <xf numFmtId="3" fontId="18" fillId="0" borderId="19" xfId="17" applyNumberFormat="1" applyFont="1" applyBorder="1" applyAlignment="1">
      <alignment horizontal="right" vertical="center"/>
    </xf>
    <xf numFmtId="3" fontId="18" fillId="0" borderId="26" xfId="17" applyNumberFormat="1" applyFont="1" applyBorder="1" applyAlignment="1">
      <alignment horizontal="right" vertical="center"/>
    </xf>
    <xf numFmtId="3" fontId="18" fillId="0" borderId="21" xfId="17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204" fontId="3" fillId="0" borderId="11" xfId="17" applyNumberFormat="1" applyFont="1" applyBorder="1" applyAlignment="1">
      <alignment horizontal="right" vertical="center"/>
    </xf>
    <xf numFmtId="204" fontId="3" fillId="0" borderId="12" xfId="17" applyNumberFormat="1" applyFont="1" applyBorder="1" applyAlignment="1">
      <alignment horizontal="right" vertical="center"/>
    </xf>
    <xf numFmtId="204" fontId="3" fillId="0" borderId="12" xfId="0" applyNumberFormat="1" applyFont="1" applyBorder="1" applyAlignment="1">
      <alignment horizontal="right" vertical="center"/>
    </xf>
    <xf numFmtId="204" fontId="3" fillId="0" borderId="3" xfId="17" applyNumberFormat="1" applyFont="1" applyBorder="1" applyAlignment="1">
      <alignment horizontal="right" vertical="center"/>
    </xf>
    <xf numFmtId="204" fontId="2" fillId="0" borderId="4" xfId="0" applyNumberFormat="1" applyFont="1" applyBorder="1" applyAlignment="1">
      <alignment horizontal="right" vertical="center"/>
    </xf>
    <xf numFmtId="204" fontId="2" fillId="0" borderId="2" xfId="17" applyNumberFormat="1" applyFont="1" applyFill="1" applyBorder="1" applyAlignment="1">
      <alignment vertical="center"/>
    </xf>
    <xf numFmtId="204" fontId="3" fillId="0" borderId="12" xfId="0" applyNumberFormat="1" applyFont="1" applyFill="1" applyBorder="1" applyAlignment="1">
      <alignment horizontal="right" vertical="center"/>
    </xf>
    <xf numFmtId="204" fontId="3" fillId="0" borderId="11" xfId="0" applyNumberFormat="1" applyFont="1" applyFill="1" applyBorder="1" applyAlignment="1">
      <alignment horizontal="right" vertical="center"/>
    </xf>
    <xf numFmtId="204" fontId="3" fillId="0" borderId="11" xfId="0" applyNumberFormat="1" applyFont="1" applyFill="1" applyBorder="1" applyAlignment="1">
      <alignment vertical="center"/>
    </xf>
    <xf numFmtId="204" fontId="3" fillId="0" borderId="5" xfId="17" applyNumberFormat="1" applyFont="1" applyBorder="1" applyAlignment="1">
      <alignment horizontal="right" vertical="center"/>
    </xf>
    <xf numFmtId="204" fontId="3" fillId="0" borderId="5" xfId="17" applyNumberFormat="1" applyFont="1" applyBorder="1" applyAlignment="1">
      <alignment vertical="center"/>
    </xf>
    <xf numFmtId="204" fontId="3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204" fontId="3" fillId="0" borderId="0" xfId="17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204" fontId="2" fillId="0" borderId="3" xfId="0" applyNumberFormat="1" applyFont="1" applyFill="1" applyBorder="1" applyAlignment="1">
      <alignment horizontal="right" vertical="center" shrinkToFit="1"/>
    </xf>
    <xf numFmtId="204" fontId="15" fillId="0" borderId="0" xfId="0" applyNumberFormat="1" applyFont="1" applyFill="1" applyAlignment="1">
      <alignment/>
    </xf>
    <xf numFmtId="204" fontId="15" fillId="0" borderId="0" xfId="0" applyNumberFormat="1" applyFont="1" applyFill="1" applyAlignment="1">
      <alignment horizontal="right" vertical="center"/>
    </xf>
    <xf numFmtId="3" fontId="0" fillId="0" borderId="24" xfId="17" applyNumberFormat="1" applyFont="1" applyBorder="1" applyAlignment="1">
      <alignment horizontal="right" vertical="center"/>
    </xf>
    <xf numFmtId="3" fontId="0" fillId="0" borderId="27" xfId="17" applyNumberFormat="1" applyFont="1" applyBorder="1" applyAlignment="1">
      <alignment horizontal="right" vertical="center"/>
    </xf>
    <xf numFmtId="3" fontId="0" fillId="0" borderId="4" xfId="17" applyNumberFormat="1" applyFont="1" applyBorder="1" applyAlignment="1">
      <alignment horizontal="right" vertical="center"/>
    </xf>
    <xf numFmtId="3" fontId="0" fillId="0" borderId="15" xfId="17" applyNumberFormat="1" applyFont="1" applyBorder="1" applyAlignment="1">
      <alignment horizontal="right" vertical="center"/>
    </xf>
    <xf numFmtId="3" fontId="0" fillId="0" borderId="23" xfId="17" applyNumberFormat="1" applyFont="1" applyBorder="1" applyAlignment="1">
      <alignment horizontal="right" vertical="center"/>
    </xf>
    <xf numFmtId="3" fontId="2" fillId="0" borderId="0" xfId="17" applyNumberFormat="1" applyFont="1" applyBorder="1" applyAlignment="1">
      <alignment horizontal="right" vertical="center"/>
    </xf>
    <xf numFmtId="3" fontId="2" fillId="0" borderId="23" xfId="17" applyNumberFormat="1" applyFont="1" applyBorder="1" applyAlignment="1">
      <alignment horizontal="right" vertical="center"/>
    </xf>
    <xf numFmtId="3" fontId="0" fillId="0" borderId="0" xfId="17" applyNumberFormat="1" applyFont="1" applyAlignment="1">
      <alignment horizontal="right" vertical="center"/>
    </xf>
    <xf numFmtId="3" fontId="4" fillId="0" borderId="25" xfId="17" applyNumberFormat="1" applyFont="1" applyBorder="1" applyAlignment="1">
      <alignment horizontal="right" vertical="center"/>
    </xf>
    <xf numFmtId="3" fontId="4" fillId="0" borderId="13" xfId="17" applyNumberFormat="1" applyFont="1" applyBorder="1" applyAlignment="1">
      <alignment horizontal="right" vertical="center"/>
    </xf>
    <xf numFmtId="3" fontId="4" fillId="0" borderId="11" xfId="17" applyNumberFormat="1" applyFont="1" applyBorder="1" applyAlignment="1">
      <alignment horizontal="right" vertical="center"/>
    </xf>
    <xf numFmtId="3" fontId="4" fillId="0" borderId="16" xfId="17" applyNumberFormat="1" applyFont="1" applyBorder="1" applyAlignment="1">
      <alignment horizontal="right" vertical="center"/>
    </xf>
    <xf numFmtId="3" fontId="4" fillId="0" borderId="20" xfId="17" applyNumberFormat="1" applyFont="1" applyBorder="1" applyAlignment="1">
      <alignment horizontal="right" vertical="center"/>
    </xf>
    <xf numFmtId="3" fontId="3" fillId="0" borderId="0" xfId="17" applyNumberFormat="1" applyFont="1" applyBorder="1" applyAlignment="1">
      <alignment vertical="center"/>
    </xf>
    <xf numFmtId="3" fontId="3" fillId="0" borderId="20" xfId="17" applyNumberFormat="1" applyFont="1" applyBorder="1" applyAlignment="1">
      <alignment horizontal="right" vertical="center"/>
    </xf>
    <xf numFmtId="3" fontId="4" fillId="0" borderId="0" xfId="17" applyNumberFormat="1" applyFont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5" xfId="17" applyNumberFormat="1" applyFont="1" applyBorder="1" applyAlignment="1">
      <alignment horizontal="right" vertical="center"/>
    </xf>
    <xf numFmtId="3" fontId="4" fillId="0" borderId="17" xfId="17" applyNumberFormat="1" applyFont="1" applyBorder="1" applyAlignment="1">
      <alignment horizontal="right" vertical="center"/>
    </xf>
    <xf numFmtId="3" fontId="4" fillId="0" borderId="21" xfId="17" applyNumberFormat="1" applyFont="1" applyBorder="1" applyAlignment="1">
      <alignment horizontal="right" vertical="center"/>
    </xf>
    <xf numFmtId="3" fontId="4" fillId="0" borderId="1" xfId="17" applyNumberFormat="1" applyFont="1" applyBorder="1" applyAlignment="1">
      <alignment horizontal="right" vertical="center"/>
    </xf>
    <xf numFmtId="3" fontId="3" fillId="0" borderId="21" xfId="17" applyNumberFormat="1" applyFont="1" applyBorder="1" applyAlignment="1">
      <alignment horizontal="right" vertical="center"/>
    </xf>
    <xf numFmtId="38" fontId="3" fillId="0" borderId="3" xfId="17" applyFont="1" applyFill="1" applyBorder="1" applyAlignment="1">
      <alignment horizontal="distributed" vertical="center" wrapText="1"/>
    </xf>
    <xf numFmtId="38" fontId="3" fillId="0" borderId="18" xfId="17" applyFont="1" applyFill="1" applyBorder="1" applyAlignment="1">
      <alignment horizontal="distributed" vertical="center"/>
    </xf>
    <xf numFmtId="38" fontId="2" fillId="0" borderId="27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>
      <alignment horizontal="center" vertical="center" wrapText="1"/>
    </xf>
    <xf numFmtId="38" fontId="2" fillId="0" borderId="18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3" fillId="0" borderId="27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26" xfId="17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 wrapText="1"/>
    </xf>
    <xf numFmtId="38" fontId="3" fillId="0" borderId="11" xfId="17" applyFont="1" applyFill="1" applyBorder="1" applyAlignment="1">
      <alignment horizontal="center" vertical="center" wrapText="1"/>
    </xf>
    <xf numFmtId="38" fontId="3" fillId="0" borderId="27" xfId="17" applyFont="1" applyFill="1" applyBorder="1" applyAlignment="1">
      <alignment horizontal="center" vertical="center" wrapText="1"/>
    </xf>
    <xf numFmtId="38" fontId="3" fillId="0" borderId="26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31" xfId="17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38" fontId="3" fillId="0" borderId="4" xfId="17" applyFont="1" applyBorder="1" applyAlignment="1">
      <alignment horizontal="center" vertical="center" wrapText="1"/>
    </xf>
    <xf numFmtId="38" fontId="3" fillId="0" borderId="5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distributed" vertical="center" wrapText="1"/>
    </xf>
    <xf numFmtId="38" fontId="3" fillId="0" borderId="3" xfId="17" applyFont="1" applyBorder="1" applyAlignment="1">
      <alignment horizontal="distributed" vertical="center" wrapText="1"/>
    </xf>
    <xf numFmtId="38" fontId="3" fillId="0" borderId="27" xfId="17" applyFont="1" applyBorder="1" applyAlignment="1">
      <alignment horizontal="center" vertical="center" wrapText="1"/>
    </xf>
    <xf numFmtId="38" fontId="3" fillId="0" borderId="26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38" fontId="3" fillId="0" borderId="18" xfId="17" applyFont="1" applyBorder="1" applyAlignment="1">
      <alignment horizontal="distributed" vertical="center" wrapText="1"/>
    </xf>
    <xf numFmtId="38" fontId="3" fillId="0" borderId="27" xfId="17" applyFont="1" applyBorder="1" applyAlignment="1">
      <alignment horizontal="distributed" vertical="center" wrapText="1"/>
    </xf>
    <xf numFmtId="38" fontId="3" fillId="0" borderId="1" xfId="17" applyFont="1" applyBorder="1" applyAlignment="1">
      <alignment horizontal="distributed" vertical="center" wrapText="1"/>
    </xf>
    <xf numFmtId="38" fontId="3" fillId="0" borderId="26" xfId="17" applyFont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23" fillId="0" borderId="2" xfId="0" applyFont="1" applyBorder="1" applyAlignment="1">
      <alignment horizontal="distributed" vertical="center"/>
    </xf>
    <xf numFmtId="0" fontId="23" fillId="0" borderId="3" xfId="0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204" fontId="3" fillId="0" borderId="2" xfId="0" applyNumberFormat="1" applyFont="1" applyFill="1" applyBorder="1" applyAlignment="1">
      <alignment horizontal="distributed" vertical="center"/>
    </xf>
    <xf numFmtId="204" fontId="3" fillId="0" borderId="3" xfId="0" applyNumberFormat="1" applyFont="1" applyFill="1" applyBorder="1" applyAlignment="1">
      <alignment horizontal="distributed" vertical="center"/>
    </xf>
    <xf numFmtId="204" fontId="4" fillId="0" borderId="18" xfId="0" applyNumberFormat="1" applyFont="1" applyFill="1" applyBorder="1" applyAlignment="1">
      <alignment horizontal="center" vertical="center" wrapText="1"/>
    </xf>
    <xf numFmtId="20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04" fontId="4" fillId="0" borderId="2" xfId="0" applyNumberFormat="1" applyFont="1" applyFill="1" applyBorder="1" applyAlignment="1">
      <alignment horizontal="center" vertical="center" wrapText="1"/>
    </xf>
    <xf numFmtId="204" fontId="4" fillId="0" borderId="3" xfId="0" applyNumberFormat="1" applyFont="1" applyFill="1" applyBorder="1" applyAlignment="1">
      <alignment horizontal="center" vertical="center" wrapText="1"/>
    </xf>
    <xf numFmtId="38" fontId="0" fillId="0" borderId="18" xfId="17" applyFont="1" applyBorder="1" applyAlignment="1">
      <alignment horizontal="distributed" vertical="center"/>
    </xf>
    <xf numFmtId="38" fontId="4" fillId="0" borderId="1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12" fillId="0" borderId="1" xfId="17" applyFont="1" applyBorder="1" applyAlignment="1">
      <alignment horizontal="right" vertical="center"/>
    </xf>
    <xf numFmtId="38" fontId="4" fillId="0" borderId="23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center" vertical="center"/>
    </xf>
    <xf numFmtId="38" fontId="4" fillId="0" borderId="27" xfId="17" applyFont="1" applyBorder="1" applyAlignment="1">
      <alignment horizontal="center" vertical="center"/>
    </xf>
    <xf numFmtId="38" fontId="4" fillId="0" borderId="23" xfId="17" applyFont="1" applyBorder="1" applyAlignment="1">
      <alignment horizontal="center" vertical="center"/>
    </xf>
    <xf numFmtId="38" fontId="4" fillId="0" borderId="15" xfId="17" applyFont="1" applyBorder="1" applyAlignment="1">
      <alignment horizontal="center" vertical="center"/>
    </xf>
    <xf numFmtId="38" fontId="4" fillId="0" borderId="18" xfId="17" applyFont="1" applyBorder="1" applyAlignment="1">
      <alignment horizontal="center" vertical="center"/>
    </xf>
    <xf numFmtId="38" fontId="4" fillId="0" borderId="29" xfId="17" applyFont="1" applyBorder="1" applyAlignment="1">
      <alignment horizontal="distributed" vertical="center"/>
    </xf>
    <xf numFmtId="38" fontId="4" fillId="0" borderId="19" xfId="17" applyFont="1" applyBorder="1" applyAlignment="1">
      <alignment horizontal="distributed" vertical="center"/>
    </xf>
    <xf numFmtId="38" fontId="0" fillId="0" borderId="18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38" fontId="0" fillId="0" borderId="29" xfId="17" applyFont="1" applyBorder="1" applyAlignment="1">
      <alignment horizontal="distributed" vertical="center"/>
    </xf>
    <xf numFmtId="38" fontId="4" fillId="0" borderId="27" xfId="17" applyFont="1" applyBorder="1" applyAlignment="1">
      <alignment horizontal="distributed" vertical="center"/>
    </xf>
    <xf numFmtId="38" fontId="18" fillId="0" borderId="23" xfId="17" applyFont="1" applyBorder="1" applyAlignment="1">
      <alignment horizontal="distributed" vertical="center"/>
    </xf>
    <xf numFmtId="38" fontId="18" fillId="0" borderId="8" xfId="17" applyFont="1" applyBorder="1" applyAlignment="1">
      <alignment horizontal="distributed" vertical="center"/>
    </xf>
    <xf numFmtId="38" fontId="18" fillId="0" borderId="0" xfId="17" applyFont="1" applyBorder="1" applyAlignment="1">
      <alignment horizontal="right" vertical="center"/>
    </xf>
    <xf numFmtId="38" fontId="17" fillId="0" borderId="0" xfId="17" applyFont="1" applyBorder="1" applyAlignment="1">
      <alignment horizontal="distributed" vertical="center"/>
    </xf>
    <xf numFmtId="38" fontId="17" fillId="0" borderId="13" xfId="17" applyFont="1" applyBorder="1" applyAlignment="1">
      <alignment horizontal="distributed" vertical="center"/>
    </xf>
    <xf numFmtId="38" fontId="18" fillId="0" borderId="18" xfId="17" applyFont="1" applyBorder="1" applyAlignment="1">
      <alignment horizontal="center" vertical="center"/>
    </xf>
    <xf numFmtId="38" fontId="18" fillId="0" borderId="27" xfId="17" applyFont="1" applyBorder="1" applyAlignment="1">
      <alignment vertical="center"/>
    </xf>
    <xf numFmtId="38" fontId="18" fillId="0" borderId="1" xfId="17" applyFont="1" applyBorder="1" applyAlignment="1">
      <alignment vertical="center"/>
    </xf>
    <xf numFmtId="38" fontId="18" fillId="0" borderId="26" xfId="17" applyFont="1" applyBorder="1" applyAlignment="1">
      <alignment vertical="center"/>
    </xf>
    <xf numFmtId="38" fontId="18" fillId="0" borderId="18" xfId="17" applyFont="1" applyBorder="1" applyAlignment="1">
      <alignment horizontal="distributed" vertical="center"/>
    </xf>
    <xf numFmtId="38" fontId="18" fillId="0" borderId="27" xfId="17" applyFont="1" applyBorder="1" applyAlignment="1">
      <alignment horizontal="distributed" vertical="center"/>
    </xf>
    <xf numFmtId="38" fontId="18" fillId="0" borderId="29" xfId="17" applyFont="1" applyBorder="1" applyAlignment="1">
      <alignment horizontal="distributed" vertical="center"/>
    </xf>
    <xf numFmtId="38" fontId="18" fillId="0" borderId="0" xfId="17" applyFont="1" applyBorder="1" applyAlignment="1">
      <alignment horizontal="left" vertical="center"/>
    </xf>
    <xf numFmtId="38" fontId="18" fillId="0" borderId="4" xfId="17" applyFont="1" applyBorder="1" applyAlignment="1">
      <alignment horizontal="distributed" vertical="center"/>
    </xf>
    <xf numFmtId="38" fontId="17" fillId="0" borderId="18" xfId="17" applyFont="1" applyBorder="1" applyAlignment="1">
      <alignment horizontal="distributed" vertical="center"/>
    </xf>
    <xf numFmtId="38" fontId="17" fillId="0" borderId="29" xfId="17" applyFont="1" applyBorder="1" applyAlignment="1">
      <alignment horizontal="distributed" vertical="center"/>
    </xf>
    <xf numFmtId="38" fontId="18" fillId="0" borderId="32" xfId="17" applyFont="1" applyBorder="1" applyAlignment="1">
      <alignment horizontal="distributed" vertical="center"/>
    </xf>
    <xf numFmtId="38" fontId="18" fillId="0" borderId="34" xfId="17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workbookViewId="0" topLeftCell="A1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29.25" customHeight="1"/>
  <cols>
    <col min="1" max="1" width="3.625" style="49" customWidth="1"/>
    <col min="2" max="2" width="16.25390625" style="49" customWidth="1"/>
    <col min="3" max="7" width="10.625" style="49" customWidth="1"/>
    <col min="8" max="8" width="12.50390625" style="49" customWidth="1"/>
    <col min="9" max="14" width="14.375" style="49" customWidth="1"/>
    <col min="15" max="16384" width="9.00390625" style="49" customWidth="1"/>
  </cols>
  <sheetData>
    <row r="1" spans="1:16" s="301" customFormat="1" ht="29.25" customHeight="1">
      <c r="A1" s="297" t="s">
        <v>287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8"/>
      <c r="O1" s="299"/>
      <c r="P1" s="300"/>
    </row>
    <row r="2" spans="1:16" s="48" customFormat="1" ht="29.25" customHeight="1">
      <c r="A2" s="530" t="s">
        <v>70</v>
      </c>
      <c r="B2" s="541"/>
      <c r="C2" s="532" t="s">
        <v>124</v>
      </c>
      <c r="D2" s="550" t="s">
        <v>40</v>
      </c>
      <c r="E2" s="551"/>
      <c r="F2" s="552"/>
      <c r="G2" s="548" t="s">
        <v>145</v>
      </c>
      <c r="H2" s="540" t="s">
        <v>144</v>
      </c>
      <c r="I2" s="546" t="s">
        <v>50</v>
      </c>
      <c r="J2" s="548" t="s">
        <v>67</v>
      </c>
      <c r="K2" s="544" t="s">
        <v>109</v>
      </c>
      <c r="L2" s="537" t="s">
        <v>51</v>
      </c>
      <c r="M2" s="535" t="s">
        <v>126</v>
      </c>
      <c r="N2" s="540" t="s">
        <v>68</v>
      </c>
      <c r="O2" s="539"/>
      <c r="P2" s="539"/>
    </row>
    <row r="3" spans="1:16" s="48" customFormat="1" ht="54.75" customHeight="1">
      <c r="A3" s="542"/>
      <c r="B3" s="543"/>
      <c r="C3" s="529"/>
      <c r="D3" s="302" t="s">
        <v>127</v>
      </c>
      <c r="E3" s="303" t="s">
        <v>128</v>
      </c>
      <c r="F3" s="304" t="s">
        <v>146</v>
      </c>
      <c r="G3" s="553"/>
      <c r="H3" s="545"/>
      <c r="I3" s="547"/>
      <c r="J3" s="549"/>
      <c r="K3" s="529"/>
      <c r="L3" s="538"/>
      <c r="M3" s="536"/>
      <c r="N3" s="533"/>
      <c r="O3" s="539"/>
      <c r="P3" s="539"/>
    </row>
    <row r="4" spans="1:14" s="230" customFormat="1" ht="28.5" customHeight="1">
      <c r="A4" s="534" t="s">
        <v>164</v>
      </c>
      <c r="B4" s="531"/>
      <c r="C4" s="143">
        <f>SUM(C5:C28)</f>
        <v>508</v>
      </c>
      <c r="D4" s="147">
        <f>SUM(D5:D28)</f>
        <v>14867</v>
      </c>
      <c r="E4" s="226">
        <f>D4-F4</f>
        <v>14832</v>
      </c>
      <c r="F4" s="227">
        <f>SUM(F5:F28)</f>
        <v>35</v>
      </c>
      <c r="G4" s="227">
        <v>6246003</v>
      </c>
      <c r="H4" s="228">
        <v>26283495</v>
      </c>
      <c r="I4" s="229">
        <v>3345536</v>
      </c>
      <c r="J4" s="227">
        <v>3180228</v>
      </c>
      <c r="K4" s="149">
        <v>44646705</v>
      </c>
      <c r="L4" s="227">
        <v>1261561</v>
      </c>
      <c r="M4" s="129">
        <v>16413122</v>
      </c>
      <c r="N4" s="191">
        <v>2250630</v>
      </c>
    </row>
    <row r="5" spans="1:14" s="307" customFormat="1" ht="28.5" customHeight="1">
      <c r="A5" s="305">
        <v>9</v>
      </c>
      <c r="B5" s="306" t="s">
        <v>25</v>
      </c>
      <c r="C5" s="144">
        <v>21</v>
      </c>
      <c r="D5" s="117">
        <v>795</v>
      </c>
      <c r="E5" s="117">
        <v>795</v>
      </c>
      <c r="F5" s="218" t="s">
        <v>165</v>
      </c>
      <c r="G5" s="217">
        <v>260293</v>
      </c>
      <c r="H5" s="217">
        <v>793646</v>
      </c>
      <c r="I5" s="219">
        <v>23670</v>
      </c>
      <c r="J5" s="218">
        <v>46662</v>
      </c>
      <c r="K5" s="150">
        <v>1378031</v>
      </c>
      <c r="L5" s="218">
        <v>30681</v>
      </c>
      <c r="M5" s="215">
        <v>541605</v>
      </c>
      <c r="N5" s="128">
        <v>104864</v>
      </c>
    </row>
    <row r="6" spans="1:15" s="307" customFormat="1" ht="28.5" customHeight="1">
      <c r="A6" s="305">
        <v>10</v>
      </c>
      <c r="B6" s="306" t="s">
        <v>26</v>
      </c>
      <c r="C6" s="144">
        <v>3</v>
      </c>
      <c r="D6" s="117">
        <v>28</v>
      </c>
      <c r="E6" s="117">
        <v>28</v>
      </c>
      <c r="F6" s="218" t="s">
        <v>165</v>
      </c>
      <c r="G6" s="218" t="s">
        <v>273</v>
      </c>
      <c r="H6" s="220" t="s">
        <v>273</v>
      </c>
      <c r="I6" s="219" t="s">
        <v>273</v>
      </c>
      <c r="J6" s="218" t="s">
        <v>273</v>
      </c>
      <c r="K6" s="218" t="s">
        <v>288</v>
      </c>
      <c r="L6" s="218" t="s">
        <v>288</v>
      </c>
      <c r="M6" s="218" t="s">
        <v>288</v>
      </c>
      <c r="N6" s="220" t="s">
        <v>288</v>
      </c>
      <c r="O6" s="308"/>
    </row>
    <row r="7" spans="1:14" s="307" customFormat="1" ht="28.5" customHeight="1">
      <c r="A7" s="305">
        <v>11</v>
      </c>
      <c r="B7" s="306" t="s">
        <v>236</v>
      </c>
      <c r="C7" s="127" t="s">
        <v>165</v>
      </c>
      <c r="D7" s="148" t="s">
        <v>165</v>
      </c>
      <c r="E7" s="221" t="s">
        <v>165</v>
      </c>
      <c r="F7" s="218" t="str">
        <f>E7</f>
        <v>-</v>
      </c>
      <c r="G7" s="218" t="s">
        <v>165</v>
      </c>
      <c r="H7" s="220" t="s">
        <v>165</v>
      </c>
      <c r="I7" s="219" t="s">
        <v>165</v>
      </c>
      <c r="J7" s="218" t="s">
        <v>165</v>
      </c>
      <c r="K7" s="151" t="s">
        <v>165</v>
      </c>
      <c r="L7" s="218" t="s">
        <v>165</v>
      </c>
      <c r="M7" s="132" t="s">
        <v>165</v>
      </c>
      <c r="N7" s="128" t="s">
        <v>3</v>
      </c>
    </row>
    <row r="8" spans="1:14" s="307" customFormat="1" ht="28.5" customHeight="1">
      <c r="A8" s="305">
        <v>12</v>
      </c>
      <c r="B8" s="306" t="s">
        <v>237</v>
      </c>
      <c r="C8" s="144">
        <v>16</v>
      </c>
      <c r="D8" s="117">
        <v>201</v>
      </c>
      <c r="E8" s="217">
        <v>196</v>
      </c>
      <c r="F8" s="222">
        <v>5</v>
      </c>
      <c r="G8" s="218">
        <v>35210</v>
      </c>
      <c r="H8" s="220">
        <v>29766</v>
      </c>
      <c r="I8" s="219">
        <v>160</v>
      </c>
      <c r="J8" s="218">
        <v>153</v>
      </c>
      <c r="K8" s="150">
        <v>147196</v>
      </c>
      <c r="L8" s="218">
        <v>308</v>
      </c>
      <c r="M8" s="215">
        <v>111530</v>
      </c>
      <c r="N8" s="128" t="s">
        <v>3</v>
      </c>
    </row>
    <row r="9" spans="1:14" s="307" customFormat="1" ht="28.5" customHeight="1">
      <c r="A9" s="305">
        <v>13</v>
      </c>
      <c r="B9" s="306" t="s">
        <v>238</v>
      </c>
      <c r="C9" s="144">
        <v>58</v>
      </c>
      <c r="D9" s="117">
        <v>1003</v>
      </c>
      <c r="E9" s="217">
        <f>D9-F9</f>
        <v>1002</v>
      </c>
      <c r="F9" s="222">
        <v>1</v>
      </c>
      <c r="G9" s="218">
        <v>369631</v>
      </c>
      <c r="H9" s="220">
        <v>1881726</v>
      </c>
      <c r="I9" s="219">
        <v>120092</v>
      </c>
      <c r="J9" s="218">
        <v>148117</v>
      </c>
      <c r="K9" s="150">
        <v>2927116</v>
      </c>
      <c r="L9" s="218">
        <v>28728</v>
      </c>
      <c r="M9" s="215">
        <v>975620</v>
      </c>
      <c r="N9" s="128">
        <v>170337</v>
      </c>
    </row>
    <row r="10" spans="1:14" s="307" customFormat="1" ht="28.5" customHeight="1">
      <c r="A10" s="305">
        <v>14</v>
      </c>
      <c r="B10" s="306" t="s">
        <v>239</v>
      </c>
      <c r="C10" s="144">
        <v>89</v>
      </c>
      <c r="D10" s="117">
        <v>1100</v>
      </c>
      <c r="E10" s="217">
        <f>D10-F10</f>
        <v>1095</v>
      </c>
      <c r="F10" s="222">
        <v>5</v>
      </c>
      <c r="G10" s="218">
        <v>368584</v>
      </c>
      <c r="H10" s="220">
        <v>1169563</v>
      </c>
      <c r="I10" s="219">
        <v>39405</v>
      </c>
      <c r="J10" s="218">
        <v>50830</v>
      </c>
      <c r="K10" s="150">
        <v>2001182</v>
      </c>
      <c r="L10" s="218">
        <v>9104</v>
      </c>
      <c r="M10" s="215">
        <v>791504</v>
      </c>
      <c r="N10" s="128">
        <v>19432</v>
      </c>
    </row>
    <row r="11" spans="1:14" s="307" customFormat="1" ht="28.5" customHeight="1">
      <c r="A11" s="305">
        <v>15</v>
      </c>
      <c r="B11" s="306" t="s">
        <v>27</v>
      </c>
      <c r="C11" s="144">
        <v>5</v>
      </c>
      <c r="D11" s="117">
        <v>112</v>
      </c>
      <c r="E11" s="217">
        <v>112</v>
      </c>
      <c r="F11" s="218" t="s">
        <v>165</v>
      </c>
      <c r="G11" s="218">
        <v>31205</v>
      </c>
      <c r="H11" s="220">
        <v>57010</v>
      </c>
      <c r="I11" s="219">
        <v>6977</v>
      </c>
      <c r="J11" s="218">
        <v>6565</v>
      </c>
      <c r="K11" s="150">
        <v>116434</v>
      </c>
      <c r="L11" s="218">
        <v>572</v>
      </c>
      <c r="M11" s="215">
        <v>55812</v>
      </c>
      <c r="N11" s="128">
        <v>239</v>
      </c>
    </row>
    <row r="12" spans="1:14" s="307" customFormat="1" ht="28.5" customHeight="1">
      <c r="A12" s="305">
        <v>16</v>
      </c>
      <c r="B12" s="306" t="s">
        <v>28</v>
      </c>
      <c r="C12" s="144">
        <v>11</v>
      </c>
      <c r="D12" s="117">
        <v>177</v>
      </c>
      <c r="E12" s="217">
        <f>D12-F12</f>
        <v>176</v>
      </c>
      <c r="F12" s="222">
        <v>1</v>
      </c>
      <c r="G12" s="218">
        <v>61492</v>
      </c>
      <c r="H12" s="220">
        <v>117950</v>
      </c>
      <c r="I12" s="219">
        <v>2315</v>
      </c>
      <c r="J12" s="218">
        <v>2085</v>
      </c>
      <c r="K12" s="150">
        <v>253341</v>
      </c>
      <c r="L12" s="218">
        <v>1741</v>
      </c>
      <c r="M12" s="215">
        <v>126897</v>
      </c>
      <c r="N12" s="128">
        <v>125</v>
      </c>
    </row>
    <row r="13" spans="1:14" s="307" customFormat="1" ht="28.5" customHeight="1">
      <c r="A13" s="305">
        <v>17</v>
      </c>
      <c r="B13" s="306" t="s">
        <v>240</v>
      </c>
      <c r="C13" s="144">
        <v>3</v>
      </c>
      <c r="D13" s="117">
        <v>229</v>
      </c>
      <c r="E13" s="217">
        <v>229</v>
      </c>
      <c r="F13" s="218" t="s">
        <v>165</v>
      </c>
      <c r="G13" s="218">
        <v>159278</v>
      </c>
      <c r="H13" s="220">
        <v>3083491</v>
      </c>
      <c r="I13" s="219">
        <v>205541</v>
      </c>
      <c r="J13" s="218">
        <v>206798</v>
      </c>
      <c r="K13" s="128">
        <v>4636570</v>
      </c>
      <c r="L13" s="218">
        <v>27862</v>
      </c>
      <c r="M13" s="479">
        <v>1458713</v>
      </c>
      <c r="N13" s="386">
        <v>68012</v>
      </c>
    </row>
    <row r="14" spans="1:14" s="307" customFormat="1" ht="28.5" customHeight="1">
      <c r="A14" s="305">
        <v>18</v>
      </c>
      <c r="B14" s="306" t="s">
        <v>29</v>
      </c>
      <c r="C14" s="144">
        <v>1</v>
      </c>
      <c r="D14" s="117">
        <v>10</v>
      </c>
      <c r="E14" s="217">
        <v>10</v>
      </c>
      <c r="F14" s="218" t="s">
        <v>165</v>
      </c>
      <c r="G14" s="218" t="s">
        <v>288</v>
      </c>
      <c r="H14" s="220" t="s">
        <v>273</v>
      </c>
      <c r="I14" s="219" t="s">
        <v>273</v>
      </c>
      <c r="J14" s="218" t="s">
        <v>273</v>
      </c>
      <c r="K14" s="218" t="s">
        <v>288</v>
      </c>
      <c r="L14" s="218" t="s">
        <v>273</v>
      </c>
      <c r="M14" s="218" t="s">
        <v>288</v>
      </c>
      <c r="N14" s="220" t="s">
        <v>288</v>
      </c>
    </row>
    <row r="15" spans="1:14" s="307" customFormat="1" ht="28.5" customHeight="1">
      <c r="A15" s="305">
        <v>19</v>
      </c>
      <c r="B15" s="306" t="s">
        <v>30</v>
      </c>
      <c r="C15" s="144">
        <v>44</v>
      </c>
      <c r="D15" s="117">
        <v>1631</v>
      </c>
      <c r="E15" s="217">
        <f>D15-F15</f>
        <v>1628</v>
      </c>
      <c r="F15" s="222">
        <v>3</v>
      </c>
      <c r="G15" s="218">
        <v>701732</v>
      </c>
      <c r="H15" s="220">
        <v>3869212</v>
      </c>
      <c r="I15" s="219">
        <v>462665</v>
      </c>
      <c r="J15" s="218">
        <v>457604</v>
      </c>
      <c r="K15" s="150">
        <v>5700646</v>
      </c>
      <c r="L15" s="218">
        <v>272626</v>
      </c>
      <c r="M15" s="215">
        <v>1486995</v>
      </c>
      <c r="N15" s="128">
        <v>383308</v>
      </c>
    </row>
    <row r="16" spans="1:14" s="307" customFormat="1" ht="28.5" customHeight="1">
      <c r="A16" s="305">
        <v>20</v>
      </c>
      <c r="B16" s="306" t="s">
        <v>241</v>
      </c>
      <c r="C16" s="144">
        <v>5</v>
      </c>
      <c r="D16" s="117">
        <v>278</v>
      </c>
      <c r="E16" s="217">
        <v>278</v>
      </c>
      <c r="F16" s="218" t="s">
        <v>165</v>
      </c>
      <c r="G16" s="218">
        <v>105385</v>
      </c>
      <c r="H16" s="220">
        <v>317777</v>
      </c>
      <c r="I16" s="219">
        <v>56911</v>
      </c>
      <c r="J16" s="218">
        <v>61111</v>
      </c>
      <c r="K16" s="150">
        <v>669325</v>
      </c>
      <c r="L16" s="218">
        <v>65800</v>
      </c>
      <c r="M16" s="215">
        <v>278434</v>
      </c>
      <c r="N16" s="128">
        <v>64093</v>
      </c>
    </row>
    <row r="17" spans="1:14" s="307" customFormat="1" ht="28.5" customHeight="1">
      <c r="A17" s="305">
        <v>21</v>
      </c>
      <c r="B17" s="306" t="s">
        <v>31</v>
      </c>
      <c r="C17" s="145" t="s">
        <v>165</v>
      </c>
      <c r="D17" s="148" t="s">
        <v>165</v>
      </c>
      <c r="E17" s="148" t="s">
        <v>165</v>
      </c>
      <c r="F17" s="218" t="s">
        <v>165</v>
      </c>
      <c r="G17" s="218" t="s">
        <v>165</v>
      </c>
      <c r="H17" s="220" t="s">
        <v>3</v>
      </c>
      <c r="I17" s="219" t="s">
        <v>165</v>
      </c>
      <c r="J17" s="218" t="s">
        <v>3</v>
      </c>
      <c r="K17" s="152" t="s">
        <v>165</v>
      </c>
      <c r="L17" s="218" t="s">
        <v>3</v>
      </c>
      <c r="M17" s="132" t="s">
        <v>165</v>
      </c>
      <c r="N17" s="128" t="s">
        <v>3</v>
      </c>
    </row>
    <row r="18" spans="1:15" s="307" customFormat="1" ht="28.5" customHeight="1">
      <c r="A18" s="305">
        <v>22</v>
      </c>
      <c r="B18" s="306" t="s">
        <v>32</v>
      </c>
      <c r="C18" s="144">
        <v>14</v>
      </c>
      <c r="D18" s="117">
        <v>353</v>
      </c>
      <c r="E18" s="217">
        <v>353</v>
      </c>
      <c r="F18" s="218" t="s">
        <v>165</v>
      </c>
      <c r="G18" s="218">
        <v>186240</v>
      </c>
      <c r="H18" s="220">
        <v>403438</v>
      </c>
      <c r="I18" s="219">
        <v>122408</v>
      </c>
      <c r="J18" s="218">
        <v>114762</v>
      </c>
      <c r="K18" s="153">
        <v>912739</v>
      </c>
      <c r="L18" s="218">
        <v>32987</v>
      </c>
      <c r="M18" s="215">
        <v>443847</v>
      </c>
      <c r="N18" s="128">
        <v>28023</v>
      </c>
      <c r="O18" s="308"/>
    </row>
    <row r="19" spans="1:15" s="307" customFormat="1" ht="28.5" customHeight="1">
      <c r="A19" s="305">
        <v>23</v>
      </c>
      <c r="B19" s="306" t="s">
        <v>174</v>
      </c>
      <c r="C19" s="144">
        <v>6</v>
      </c>
      <c r="D19" s="117">
        <v>60</v>
      </c>
      <c r="E19" s="217">
        <v>60</v>
      </c>
      <c r="F19" s="218" t="s">
        <v>274</v>
      </c>
      <c r="G19" s="218">
        <v>24313</v>
      </c>
      <c r="H19" s="220">
        <v>316165</v>
      </c>
      <c r="I19" s="219" t="s">
        <v>3</v>
      </c>
      <c r="J19" s="218" t="s">
        <v>3</v>
      </c>
      <c r="K19" s="150">
        <v>370300</v>
      </c>
      <c r="L19" s="220" t="s">
        <v>3</v>
      </c>
      <c r="M19" s="215">
        <v>51557</v>
      </c>
      <c r="N19" s="128" t="s">
        <v>3</v>
      </c>
      <c r="O19" s="308"/>
    </row>
    <row r="20" spans="1:14" s="307" customFormat="1" ht="28.5" customHeight="1">
      <c r="A20" s="305">
        <v>24</v>
      </c>
      <c r="B20" s="306" t="s">
        <v>206</v>
      </c>
      <c r="C20" s="144">
        <v>8</v>
      </c>
      <c r="D20" s="117">
        <v>755</v>
      </c>
      <c r="E20" s="217">
        <v>755</v>
      </c>
      <c r="F20" s="218" t="s">
        <v>274</v>
      </c>
      <c r="G20" s="218">
        <v>418174</v>
      </c>
      <c r="H20" s="220">
        <v>3499438</v>
      </c>
      <c r="I20" s="219">
        <v>271946</v>
      </c>
      <c r="J20" s="218">
        <v>295544</v>
      </c>
      <c r="K20" s="150">
        <v>4459504</v>
      </c>
      <c r="L20" s="218">
        <v>82882</v>
      </c>
      <c r="M20" s="215">
        <v>976620</v>
      </c>
      <c r="N20" s="128">
        <v>103863</v>
      </c>
    </row>
    <row r="21" spans="1:14" s="307" customFormat="1" ht="28.5" customHeight="1">
      <c r="A21" s="305">
        <v>25</v>
      </c>
      <c r="B21" s="306" t="s">
        <v>207</v>
      </c>
      <c r="C21" s="144">
        <v>68</v>
      </c>
      <c r="D21" s="117">
        <v>1274</v>
      </c>
      <c r="E21" s="217">
        <f>D21-F21</f>
        <v>1262</v>
      </c>
      <c r="F21" s="222">
        <v>12</v>
      </c>
      <c r="G21" s="218">
        <v>498016</v>
      </c>
      <c r="H21" s="220">
        <v>1721077</v>
      </c>
      <c r="I21" s="219">
        <v>223642</v>
      </c>
      <c r="J21" s="218">
        <v>232094</v>
      </c>
      <c r="K21" s="150">
        <v>2871466</v>
      </c>
      <c r="L21" s="133">
        <v>59399</v>
      </c>
      <c r="M21" s="215">
        <v>1044407</v>
      </c>
      <c r="N21" s="128">
        <v>38478</v>
      </c>
    </row>
    <row r="22" spans="1:14" s="307" customFormat="1" ht="28.5" customHeight="1">
      <c r="A22" s="305">
        <v>26</v>
      </c>
      <c r="B22" s="306" t="s">
        <v>33</v>
      </c>
      <c r="C22" s="144">
        <v>64</v>
      </c>
      <c r="D22" s="117">
        <v>1004</v>
      </c>
      <c r="E22" s="217">
        <f>D22-F22</f>
        <v>1003</v>
      </c>
      <c r="F22" s="222">
        <v>1</v>
      </c>
      <c r="G22" s="218">
        <v>428463</v>
      </c>
      <c r="H22" s="220">
        <v>1431312</v>
      </c>
      <c r="I22" s="219">
        <v>412086</v>
      </c>
      <c r="J22" s="218">
        <v>157459</v>
      </c>
      <c r="K22" s="150">
        <v>3096034</v>
      </c>
      <c r="L22" s="133">
        <v>46053</v>
      </c>
      <c r="M22" s="215">
        <v>1299983</v>
      </c>
      <c r="N22" s="128">
        <v>100536</v>
      </c>
    </row>
    <row r="23" spans="1:14" s="307" customFormat="1" ht="28.5" customHeight="1">
      <c r="A23" s="305">
        <v>27</v>
      </c>
      <c r="B23" s="306" t="s">
        <v>34</v>
      </c>
      <c r="C23" s="144">
        <v>10</v>
      </c>
      <c r="D23" s="117">
        <v>463</v>
      </c>
      <c r="E23" s="117">
        <v>463</v>
      </c>
      <c r="F23" s="218" t="s">
        <v>274</v>
      </c>
      <c r="G23" s="218">
        <v>247470</v>
      </c>
      <c r="H23" s="220">
        <v>796508</v>
      </c>
      <c r="I23" s="219">
        <v>82688</v>
      </c>
      <c r="J23" s="218">
        <v>85818</v>
      </c>
      <c r="K23" s="150">
        <v>1322134</v>
      </c>
      <c r="L23" s="133">
        <v>46187</v>
      </c>
      <c r="M23" s="215">
        <v>460354</v>
      </c>
      <c r="N23" s="128">
        <v>234470</v>
      </c>
    </row>
    <row r="24" spans="1:14" s="307" customFormat="1" ht="28.5" customHeight="1">
      <c r="A24" s="305">
        <v>28</v>
      </c>
      <c r="B24" s="306" t="s">
        <v>35</v>
      </c>
      <c r="C24" s="144">
        <v>5</v>
      </c>
      <c r="D24" s="117">
        <v>248</v>
      </c>
      <c r="E24" s="117">
        <v>248</v>
      </c>
      <c r="F24" s="218" t="s">
        <v>274</v>
      </c>
      <c r="G24" s="218">
        <v>95391</v>
      </c>
      <c r="H24" s="220">
        <v>375413</v>
      </c>
      <c r="I24" s="219">
        <v>11226</v>
      </c>
      <c r="J24" s="218">
        <v>9986</v>
      </c>
      <c r="K24" s="150">
        <v>665722</v>
      </c>
      <c r="L24" s="133">
        <v>10557</v>
      </c>
      <c r="M24" s="215">
        <v>268299</v>
      </c>
      <c r="N24" s="128">
        <v>11703</v>
      </c>
    </row>
    <row r="25" spans="1:14" s="307" customFormat="1" ht="28.5" customHeight="1">
      <c r="A25" s="305">
        <v>29</v>
      </c>
      <c r="B25" s="306" t="s">
        <v>36</v>
      </c>
      <c r="C25" s="144">
        <v>19</v>
      </c>
      <c r="D25" s="117">
        <v>1971</v>
      </c>
      <c r="E25" s="117">
        <v>1971</v>
      </c>
      <c r="F25" s="218" t="s">
        <v>274</v>
      </c>
      <c r="G25" s="218">
        <v>923298</v>
      </c>
      <c r="H25" s="220">
        <v>3153285</v>
      </c>
      <c r="I25" s="219">
        <v>613075</v>
      </c>
      <c r="J25" s="218">
        <v>599809</v>
      </c>
      <c r="K25" s="150">
        <v>6044126</v>
      </c>
      <c r="L25" s="133">
        <v>329671</v>
      </c>
      <c r="M25" s="215">
        <v>2523434</v>
      </c>
      <c r="N25" s="128">
        <v>573731</v>
      </c>
    </row>
    <row r="26" spans="1:14" s="307" customFormat="1" ht="28.5" customHeight="1">
      <c r="A26" s="305">
        <v>30</v>
      </c>
      <c r="B26" s="306" t="s">
        <v>37</v>
      </c>
      <c r="C26" s="144">
        <v>36</v>
      </c>
      <c r="D26" s="117">
        <v>1881</v>
      </c>
      <c r="E26" s="217">
        <f>D26-F26</f>
        <v>1876</v>
      </c>
      <c r="F26" s="222">
        <v>5</v>
      </c>
      <c r="G26" s="218">
        <v>781730</v>
      </c>
      <c r="H26" s="220">
        <v>1987622</v>
      </c>
      <c r="I26" s="219">
        <v>185655</v>
      </c>
      <c r="J26" s="218">
        <v>139808</v>
      </c>
      <c r="K26" s="150">
        <v>3860918</v>
      </c>
      <c r="L26" s="133">
        <v>144539</v>
      </c>
      <c r="M26" s="215">
        <v>1611326</v>
      </c>
      <c r="N26" s="128">
        <v>189950</v>
      </c>
    </row>
    <row r="27" spans="1:14" s="307" customFormat="1" ht="28.5" customHeight="1">
      <c r="A27" s="305">
        <v>31</v>
      </c>
      <c r="B27" s="306" t="s">
        <v>38</v>
      </c>
      <c r="C27" s="144">
        <v>12</v>
      </c>
      <c r="D27" s="117">
        <v>1015</v>
      </c>
      <c r="E27" s="217">
        <f>D27-F27</f>
        <v>1013</v>
      </c>
      <c r="F27" s="218">
        <v>2</v>
      </c>
      <c r="G27" s="218">
        <v>441852</v>
      </c>
      <c r="H27" s="220">
        <v>729864</v>
      </c>
      <c r="I27" s="219">
        <v>455605</v>
      </c>
      <c r="J27" s="218">
        <v>504220</v>
      </c>
      <c r="K27" s="150">
        <v>2449662</v>
      </c>
      <c r="L27" s="133">
        <v>54279</v>
      </c>
      <c r="M27" s="215">
        <v>1706835</v>
      </c>
      <c r="N27" s="128">
        <v>70909</v>
      </c>
    </row>
    <row r="28" spans="1:14" s="307" customFormat="1" ht="28.5" customHeight="1">
      <c r="A28" s="309">
        <v>32</v>
      </c>
      <c r="B28" s="310" t="s">
        <v>39</v>
      </c>
      <c r="C28" s="146">
        <v>10</v>
      </c>
      <c r="D28" s="118">
        <v>279</v>
      </c>
      <c r="E28" s="118">
        <v>279</v>
      </c>
      <c r="F28" s="223" t="s">
        <v>274</v>
      </c>
      <c r="G28" s="223">
        <v>95989</v>
      </c>
      <c r="H28" s="224">
        <v>480689</v>
      </c>
      <c r="I28" s="225">
        <v>49469</v>
      </c>
      <c r="J28" s="223">
        <v>60803</v>
      </c>
      <c r="K28" s="154">
        <v>650268</v>
      </c>
      <c r="L28" s="134">
        <v>17585</v>
      </c>
      <c r="M28" s="216">
        <v>156066</v>
      </c>
      <c r="N28" s="193">
        <v>88557</v>
      </c>
    </row>
    <row r="29" spans="3:14" ht="29.25" customHeight="1">
      <c r="C29" s="49">
        <f aca="true" t="shared" si="0" ref="C29:N29">SUM(C5:C28)</f>
        <v>508</v>
      </c>
      <c r="D29" s="49">
        <f t="shared" si="0"/>
        <v>14867</v>
      </c>
      <c r="E29" s="135">
        <f>D29-F29</f>
        <v>14832</v>
      </c>
      <c r="F29" s="49">
        <f t="shared" si="0"/>
        <v>35</v>
      </c>
      <c r="G29" s="49">
        <f t="shared" si="0"/>
        <v>6233746</v>
      </c>
      <c r="H29" s="49">
        <f t="shared" si="0"/>
        <v>26214952</v>
      </c>
      <c r="I29" s="49">
        <f t="shared" si="0"/>
        <v>3345536</v>
      </c>
      <c r="J29" s="49">
        <f t="shared" si="0"/>
        <v>3180228</v>
      </c>
      <c r="K29" s="49">
        <f t="shared" si="0"/>
        <v>44532714</v>
      </c>
      <c r="L29" s="49">
        <f>SUM(L5:L28)</f>
        <v>1261561</v>
      </c>
      <c r="M29" s="49">
        <f t="shared" si="0"/>
        <v>16369838</v>
      </c>
      <c r="N29" s="49">
        <f t="shared" si="0"/>
        <v>2250630</v>
      </c>
    </row>
    <row r="30" spans="2:13" ht="29.25" customHeight="1">
      <c r="B30" s="51" t="s">
        <v>234</v>
      </c>
      <c r="E30" s="156"/>
      <c r="G30" s="49">
        <v>6867</v>
      </c>
      <c r="H30" s="49">
        <v>23126</v>
      </c>
      <c r="K30" s="49">
        <v>37348</v>
      </c>
      <c r="M30" s="49">
        <v>13545</v>
      </c>
    </row>
    <row r="31" spans="2:13" ht="29.25" customHeight="1">
      <c r="B31" s="51" t="s">
        <v>235</v>
      </c>
      <c r="G31" s="49">
        <v>5390</v>
      </c>
      <c r="H31" s="49">
        <v>45417</v>
      </c>
      <c r="K31" s="49">
        <v>76643</v>
      </c>
      <c r="M31" s="49">
        <v>29739</v>
      </c>
    </row>
    <row r="32" spans="2:14" ht="29.25" customHeight="1">
      <c r="B32" s="51" t="s">
        <v>127</v>
      </c>
      <c r="G32" s="49">
        <f aca="true" t="shared" si="1" ref="G32:N32">SUM(G29:G31)</f>
        <v>6246003</v>
      </c>
      <c r="H32" s="49">
        <f t="shared" si="1"/>
        <v>26283495</v>
      </c>
      <c r="I32" s="49">
        <f t="shared" si="1"/>
        <v>3345536</v>
      </c>
      <c r="J32" s="49">
        <f t="shared" si="1"/>
        <v>3180228</v>
      </c>
      <c r="K32" s="49">
        <f t="shared" si="1"/>
        <v>44646705</v>
      </c>
      <c r="L32" s="49">
        <f>SUM(L29:L31)</f>
        <v>1261561</v>
      </c>
      <c r="M32" s="49">
        <f t="shared" si="1"/>
        <v>16413122</v>
      </c>
      <c r="N32" s="49">
        <f t="shared" si="1"/>
        <v>2250630</v>
      </c>
    </row>
    <row r="33" ht="29.25" customHeight="1">
      <c r="B33" s="50"/>
    </row>
    <row r="34" ht="29.25" customHeight="1">
      <c r="B34" s="47"/>
    </row>
    <row r="35" ht="29.25" customHeight="1">
      <c r="B35" s="47"/>
    </row>
    <row r="36" spans="2:15" ht="29.25" customHeight="1">
      <c r="B36" s="47"/>
      <c r="C36" s="22"/>
      <c r="D36" s="22"/>
      <c r="E36" s="22"/>
      <c r="F36" s="50"/>
      <c r="G36" s="50"/>
      <c r="H36" s="50"/>
      <c r="I36" s="50"/>
      <c r="J36" s="50"/>
      <c r="O36" s="22"/>
    </row>
    <row r="37" ht="29.25" customHeight="1">
      <c r="B37" s="47"/>
    </row>
    <row r="38" ht="29.25" customHeight="1">
      <c r="B38" s="47"/>
    </row>
    <row r="39" spans="2:15" ht="29.25" customHeight="1">
      <c r="B39" s="47"/>
      <c r="C39" s="22"/>
      <c r="D39" s="22"/>
      <c r="E39" s="22"/>
      <c r="F39" s="50"/>
      <c r="G39" s="50"/>
      <c r="H39" s="50"/>
      <c r="I39" s="50"/>
      <c r="J39" s="50"/>
      <c r="O39" s="22"/>
    </row>
    <row r="40" spans="2:10" ht="29.25" customHeight="1">
      <c r="B40" s="47"/>
      <c r="C40" s="22"/>
      <c r="D40" s="22"/>
      <c r="E40" s="22"/>
      <c r="F40" s="50"/>
      <c r="G40" s="50"/>
      <c r="H40" s="50"/>
      <c r="I40" s="50"/>
      <c r="J40" s="50"/>
    </row>
    <row r="41" spans="2:5" ht="29.25" customHeight="1">
      <c r="B41" s="47"/>
      <c r="C41" s="51"/>
      <c r="D41" s="51"/>
      <c r="E41" s="51"/>
    </row>
    <row r="42" spans="2:10" ht="29.25" customHeight="1">
      <c r="B42" s="47"/>
      <c r="C42" s="22"/>
      <c r="D42" s="22"/>
      <c r="E42" s="22"/>
      <c r="F42" s="50"/>
      <c r="G42" s="50"/>
      <c r="H42" s="50"/>
      <c r="I42" s="50"/>
      <c r="J42" s="50"/>
    </row>
    <row r="43" spans="2:10" ht="29.25" customHeight="1">
      <c r="B43" s="47"/>
      <c r="C43" s="22"/>
      <c r="D43" s="22"/>
      <c r="E43" s="22"/>
      <c r="F43" s="50"/>
      <c r="G43" s="50"/>
      <c r="H43" s="50"/>
      <c r="I43" s="50"/>
      <c r="J43" s="50"/>
    </row>
    <row r="44" spans="2:10" ht="29.25" customHeight="1">
      <c r="B44" s="47"/>
      <c r="C44" s="22"/>
      <c r="D44" s="22"/>
      <c r="E44" s="22"/>
      <c r="F44" s="50"/>
      <c r="G44" s="50"/>
      <c r="H44" s="50"/>
      <c r="I44" s="50"/>
      <c r="J44" s="50"/>
    </row>
    <row r="45" spans="2:10" ht="29.25" customHeight="1">
      <c r="B45" s="47"/>
      <c r="C45" s="22"/>
      <c r="D45" s="22"/>
      <c r="E45" s="22"/>
      <c r="F45" s="50"/>
      <c r="G45" s="50"/>
      <c r="H45" s="50"/>
      <c r="I45" s="50"/>
      <c r="J45" s="50"/>
    </row>
    <row r="46" spans="2:10" ht="29.25" customHeight="1">
      <c r="B46" s="47"/>
      <c r="C46" s="22"/>
      <c r="D46" s="22"/>
      <c r="E46" s="22"/>
      <c r="F46" s="50"/>
      <c r="G46" s="50"/>
      <c r="H46" s="50"/>
      <c r="I46" s="50"/>
      <c r="J46" s="50"/>
    </row>
    <row r="47" spans="2:10" ht="29.25" customHeight="1">
      <c r="B47" s="47"/>
      <c r="C47" s="22"/>
      <c r="D47" s="22"/>
      <c r="E47" s="22"/>
      <c r="F47" s="50"/>
      <c r="G47" s="50"/>
      <c r="H47" s="50"/>
      <c r="I47" s="50"/>
      <c r="J47" s="50"/>
    </row>
    <row r="48" spans="2:10" ht="29.25" customHeight="1">
      <c r="B48" s="47"/>
      <c r="C48" s="22"/>
      <c r="D48" s="22"/>
      <c r="E48" s="22"/>
      <c r="F48" s="50"/>
      <c r="G48" s="50"/>
      <c r="H48" s="50"/>
      <c r="I48" s="50"/>
      <c r="J48" s="50"/>
    </row>
    <row r="49" spans="2:10" ht="29.25" customHeight="1">
      <c r="B49" s="47"/>
      <c r="C49" s="22"/>
      <c r="D49" s="22"/>
      <c r="E49" s="22"/>
      <c r="F49" s="50"/>
      <c r="G49" s="50"/>
      <c r="H49" s="50"/>
      <c r="I49" s="50"/>
      <c r="J49" s="50"/>
    </row>
    <row r="50" spans="2:10" ht="29.25" customHeight="1">
      <c r="B50" s="47"/>
      <c r="C50" s="22"/>
      <c r="D50" s="22"/>
      <c r="E50" s="22"/>
      <c r="F50" s="50"/>
      <c r="G50" s="50"/>
      <c r="H50" s="50"/>
      <c r="I50" s="50"/>
      <c r="J50" s="50"/>
    </row>
    <row r="51" spans="2:10" ht="29.25" customHeight="1">
      <c r="B51" s="47"/>
      <c r="C51" s="22"/>
      <c r="D51" s="22"/>
      <c r="E51" s="22"/>
      <c r="F51" s="50"/>
      <c r="G51" s="50"/>
      <c r="H51" s="50"/>
      <c r="I51" s="50"/>
      <c r="J51" s="50"/>
    </row>
    <row r="52" spans="2:10" ht="29.25" customHeight="1">
      <c r="B52" s="47"/>
      <c r="C52" s="22"/>
      <c r="D52" s="22"/>
      <c r="E52" s="22"/>
      <c r="F52" s="50"/>
      <c r="G52" s="50"/>
      <c r="H52" s="50"/>
      <c r="I52" s="50"/>
      <c r="J52" s="50"/>
    </row>
    <row r="53" spans="2:10" ht="29.25" customHeight="1">
      <c r="B53" s="47"/>
      <c r="C53" s="22"/>
      <c r="D53" s="22"/>
      <c r="E53" s="22"/>
      <c r="F53" s="50"/>
      <c r="G53" s="50"/>
      <c r="H53" s="50"/>
      <c r="I53" s="50"/>
      <c r="J53" s="50"/>
    </row>
    <row r="54" spans="2:10" ht="29.25" customHeight="1">
      <c r="B54" s="47"/>
      <c r="C54" s="22"/>
      <c r="D54" s="22"/>
      <c r="E54" s="22"/>
      <c r="F54" s="50"/>
      <c r="G54" s="50"/>
      <c r="H54" s="50"/>
      <c r="I54" s="50"/>
      <c r="J54" s="50"/>
    </row>
    <row r="55" spans="2:10" ht="29.25" customHeight="1">
      <c r="B55" s="47"/>
      <c r="C55" s="22"/>
      <c r="D55" s="22"/>
      <c r="E55" s="22"/>
      <c r="F55" s="50"/>
      <c r="G55" s="50"/>
      <c r="H55" s="50"/>
      <c r="I55" s="50"/>
      <c r="J55" s="50"/>
    </row>
    <row r="56" spans="2:10" ht="29.25" customHeight="1">
      <c r="B56" s="50"/>
      <c r="C56" s="50"/>
      <c r="D56" s="50"/>
      <c r="E56" s="50"/>
      <c r="F56" s="50"/>
      <c r="G56" s="50"/>
      <c r="H56" s="50"/>
      <c r="I56" s="50"/>
      <c r="J56" s="50"/>
    </row>
    <row r="57" spans="2:10" ht="29.25" customHeight="1">
      <c r="B57" s="50"/>
      <c r="C57" s="50"/>
      <c r="D57" s="50"/>
      <c r="E57" s="50"/>
      <c r="F57" s="50"/>
      <c r="G57" s="50"/>
      <c r="H57" s="50"/>
      <c r="I57" s="50"/>
      <c r="J57" s="50"/>
    </row>
    <row r="58" spans="2:10" ht="29.25" customHeight="1">
      <c r="B58" s="50"/>
      <c r="C58" s="50"/>
      <c r="D58" s="50"/>
      <c r="E58" s="50"/>
      <c r="F58" s="50"/>
      <c r="G58" s="50"/>
      <c r="H58" s="50"/>
      <c r="I58" s="50"/>
      <c r="J58" s="50"/>
    </row>
  </sheetData>
  <mergeCells count="14">
    <mergeCell ref="A4:B4"/>
    <mergeCell ref="C2:C3"/>
    <mergeCell ref="A2:B3"/>
    <mergeCell ref="K2:K3"/>
    <mergeCell ref="H2:H3"/>
    <mergeCell ref="I2:I3"/>
    <mergeCell ref="J2:J3"/>
    <mergeCell ref="D2:F2"/>
    <mergeCell ref="G2:G3"/>
    <mergeCell ref="M2:M3"/>
    <mergeCell ref="L2:L3"/>
    <mergeCell ref="O2:O3"/>
    <mergeCell ref="P2:P3"/>
    <mergeCell ref="N2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42.75" customHeight="1"/>
  <cols>
    <col min="1" max="1" width="3.50390625" style="32" customWidth="1"/>
    <col min="2" max="2" width="12.625" style="32" customWidth="1"/>
    <col min="3" max="3" width="14.625" style="32" customWidth="1"/>
    <col min="4" max="4" width="6.625" style="32" customWidth="1"/>
    <col min="5" max="5" width="14.625" style="32" customWidth="1"/>
    <col min="6" max="6" width="6.625" style="32" customWidth="1"/>
    <col min="7" max="7" width="14.625" style="32" customWidth="1"/>
    <col min="8" max="8" width="6.625" style="32" customWidth="1"/>
    <col min="9" max="9" width="14.625" style="32" customWidth="1"/>
    <col min="10" max="10" width="6.625" style="32" customWidth="1"/>
    <col min="11" max="11" width="14.625" style="32" customWidth="1"/>
    <col min="12" max="12" width="6.625" style="121" customWidth="1"/>
    <col min="13" max="16384" width="9.00390625" style="32" customWidth="1"/>
  </cols>
  <sheetData>
    <row r="1" spans="1:12" s="9" customFormat="1" ht="42.75" customHeight="1">
      <c r="A1" s="10" t="s">
        <v>72</v>
      </c>
      <c r="B1" s="10"/>
      <c r="C1" s="6"/>
      <c r="G1" s="32"/>
      <c r="H1" s="32"/>
      <c r="I1" s="116"/>
      <c r="J1" s="116"/>
      <c r="K1" s="116"/>
      <c r="L1" s="116"/>
    </row>
    <row r="2" spans="1:12" s="9" customFormat="1" ht="18" customHeight="1">
      <c r="A2" s="10"/>
      <c r="B2" s="10"/>
      <c r="C2" s="46"/>
      <c r="G2" s="32"/>
      <c r="H2" s="32"/>
      <c r="I2" s="652" t="s">
        <v>250</v>
      </c>
      <c r="J2" s="652"/>
      <c r="K2" s="652"/>
      <c r="L2" s="652"/>
    </row>
    <row r="3" spans="1:12" ht="33.75" customHeight="1">
      <c r="A3" s="637" t="s">
        <v>70</v>
      </c>
      <c r="B3" s="647"/>
      <c r="C3" s="637" t="s">
        <v>302</v>
      </c>
      <c r="D3" s="654"/>
      <c r="E3" s="637" t="s">
        <v>156</v>
      </c>
      <c r="F3" s="637"/>
      <c r="G3" s="650" t="s">
        <v>303</v>
      </c>
      <c r="H3" s="637"/>
      <c r="I3" s="650" t="s">
        <v>304</v>
      </c>
      <c r="J3" s="637"/>
      <c r="K3" s="650" t="s">
        <v>305</v>
      </c>
      <c r="L3" s="637"/>
    </row>
    <row r="4" spans="1:12" ht="30.75" customHeight="1">
      <c r="A4" s="638"/>
      <c r="B4" s="648"/>
      <c r="C4" s="101"/>
      <c r="D4" s="97" t="s">
        <v>71</v>
      </c>
      <c r="E4" s="101"/>
      <c r="F4" s="120" t="s">
        <v>71</v>
      </c>
      <c r="G4" s="59"/>
      <c r="H4" s="96" t="s">
        <v>71</v>
      </c>
      <c r="I4" s="59"/>
      <c r="J4" s="96" t="s">
        <v>71</v>
      </c>
      <c r="K4" s="168"/>
      <c r="L4" s="188" t="s">
        <v>71</v>
      </c>
    </row>
    <row r="5" spans="1:12" s="35" customFormat="1" ht="42.75" customHeight="1">
      <c r="A5" s="636" t="s">
        <v>195</v>
      </c>
      <c r="B5" s="653"/>
      <c r="C5" s="102">
        <v>30822631</v>
      </c>
      <c r="D5" s="112">
        <v>100</v>
      </c>
      <c r="E5" s="45">
        <v>34017089</v>
      </c>
      <c r="F5" s="113">
        <f>E5/C5*100</f>
        <v>110.36400169732428</v>
      </c>
      <c r="G5" s="164">
        <v>37298850</v>
      </c>
      <c r="H5" s="190">
        <f>G5/C5*100</f>
        <v>121.0112465739865</v>
      </c>
      <c r="I5" s="129">
        <v>39377734</v>
      </c>
      <c r="J5" s="113">
        <f>I5/C5*100</f>
        <v>127.75591415281842</v>
      </c>
      <c r="K5" s="149">
        <v>44646705</v>
      </c>
      <c r="L5" s="45">
        <f>K5/C5*100</f>
        <v>144.85040229044694</v>
      </c>
    </row>
    <row r="6" spans="1:12" ht="42.75" customHeight="1">
      <c r="A6" s="69">
        <v>9</v>
      </c>
      <c r="B6" s="169" t="s">
        <v>25</v>
      </c>
      <c r="C6" s="62">
        <v>1005360</v>
      </c>
      <c r="D6" s="213">
        <v>100</v>
      </c>
      <c r="E6" s="121">
        <v>963181</v>
      </c>
      <c r="F6" s="213">
        <f>E6/C6*100</f>
        <v>95.8045874114745</v>
      </c>
      <c r="G6" s="123">
        <v>1098413</v>
      </c>
      <c r="H6" s="181">
        <f>G6/C6*100</f>
        <v>109.25568950425719</v>
      </c>
      <c r="I6" s="130">
        <v>1258575</v>
      </c>
      <c r="J6" s="213">
        <f aca="true" t="shared" si="0" ref="J6:J27">I6/C6*100</f>
        <v>125.18650035808068</v>
      </c>
      <c r="K6" s="150">
        <v>1378031</v>
      </c>
      <c r="L6" s="121">
        <f>K6/C6*100</f>
        <v>137.06841330468689</v>
      </c>
    </row>
    <row r="7" spans="1:12" ht="42.75" customHeight="1">
      <c r="A7" s="69">
        <v>10</v>
      </c>
      <c r="B7" s="170" t="s">
        <v>26</v>
      </c>
      <c r="C7" s="62">
        <v>61347</v>
      </c>
      <c r="D7" s="213">
        <v>100</v>
      </c>
      <c r="E7" s="74" t="s">
        <v>0</v>
      </c>
      <c r="F7" s="99" t="s">
        <v>0</v>
      </c>
      <c r="G7" s="123" t="s">
        <v>0</v>
      </c>
      <c r="H7" s="61" t="s">
        <v>0</v>
      </c>
      <c r="I7" s="128">
        <v>27644</v>
      </c>
      <c r="J7" s="213">
        <f t="shared" si="0"/>
        <v>45.061698208551356</v>
      </c>
      <c r="K7" s="133" t="s">
        <v>306</v>
      </c>
      <c r="L7" s="65" t="s">
        <v>0</v>
      </c>
    </row>
    <row r="8" spans="1:12" ht="42.75" customHeight="1">
      <c r="A8" s="69">
        <v>11</v>
      </c>
      <c r="B8" s="169" t="s">
        <v>196</v>
      </c>
      <c r="C8" s="62" t="s">
        <v>3</v>
      </c>
      <c r="D8" s="213">
        <v>100</v>
      </c>
      <c r="E8" s="122" t="s">
        <v>3</v>
      </c>
      <c r="F8" s="99" t="s">
        <v>3</v>
      </c>
      <c r="G8" s="123" t="s">
        <v>3</v>
      </c>
      <c r="H8" s="62" t="s">
        <v>3</v>
      </c>
      <c r="I8" s="131" t="s">
        <v>307</v>
      </c>
      <c r="J8" s="99" t="s">
        <v>3</v>
      </c>
      <c r="K8" s="151" t="s">
        <v>307</v>
      </c>
      <c r="L8" s="65" t="s">
        <v>3</v>
      </c>
    </row>
    <row r="9" spans="1:12" ht="42.75" customHeight="1">
      <c r="A9" s="69">
        <v>12</v>
      </c>
      <c r="B9" s="169" t="s">
        <v>197</v>
      </c>
      <c r="C9" s="62" t="s">
        <v>0</v>
      </c>
      <c r="D9" s="213">
        <v>100</v>
      </c>
      <c r="E9" s="121">
        <v>149936</v>
      </c>
      <c r="F9" s="99" t="s">
        <v>0</v>
      </c>
      <c r="G9" s="123">
        <v>130425</v>
      </c>
      <c r="H9" s="61" t="s">
        <v>0</v>
      </c>
      <c r="I9" s="130">
        <v>133919</v>
      </c>
      <c r="J9" s="99" t="s">
        <v>0</v>
      </c>
      <c r="K9" s="150">
        <v>147196</v>
      </c>
      <c r="L9" s="65" t="s">
        <v>0</v>
      </c>
    </row>
    <row r="10" spans="1:12" ht="42.75" customHeight="1">
      <c r="A10" s="69">
        <v>13</v>
      </c>
      <c r="B10" s="169" t="s">
        <v>198</v>
      </c>
      <c r="C10" s="62">
        <v>1769136</v>
      </c>
      <c r="D10" s="213">
        <v>100</v>
      </c>
      <c r="E10" s="121">
        <v>1530837</v>
      </c>
      <c r="F10" s="213">
        <f>E10/C10*100</f>
        <v>86.53020457443633</v>
      </c>
      <c r="G10" s="123">
        <v>1907661</v>
      </c>
      <c r="H10" s="181">
        <f>G10/C10*100</f>
        <v>107.83009333369509</v>
      </c>
      <c r="I10" s="130">
        <v>2245788</v>
      </c>
      <c r="J10" s="213">
        <f t="shared" si="0"/>
        <v>126.94264318853949</v>
      </c>
      <c r="K10" s="150">
        <v>2927116</v>
      </c>
      <c r="L10" s="121">
        <f>K10/C10*100</f>
        <v>165.4545495654376</v>
      </c>
    </row>
    <row r="11" spans="1:12" ht="42.75" customHeight="1">
      <c r="A11" s="69">
        <v>14</v>
      </c>
      <c r="B11" s="169" t="s">
        <v>199</v>
      </c>
      <c r="C11" s="62" t="s">
        <v>0</v>
      </c>
      <c r="D11" s="213">
        <v>100</v>
      </c>
      <c r="E11" s="121">
        <v>1772826</v>
      </c>
      <c r="F11" s="99" t="s">
        <v>0</v>
      </c>
      <c r="G11" s="123">
        <v>1681508</v>
      </c>
      <c r="H11" s="62" t="s">
        <v>0</v>
      </c>
      <c r="I11" s="130">
        <v>1741823</v>
      </c>
      <c r="J11" s="99" t="s">
        <v>0</v>
      </c>
      <c r="K11" s="150">
        <v>2001182</v>
      </c>
      <c r="L11" s="62" t="s">
        <v>0</v>
      </c>
    </row>
    <row r="12" spans="1:12" ht="42.75" customHeight="1">
      <c r="A12" s="69">
        <v>15</v>
      </c>
      <c r="B12" s="169" t="s">
        <v>27</v>
      </c>
      <c r="C12" s="62">
        <v>94323</v>
      </c>
      <c r="D12" s="213">
        <v>100</v>
      </c>
      <c r="E12" s="121">
        <v>114036</v>
      </c>
      <c r="F12" s="213">
        <f>E12/C12*100</f>
        <v>120.89946248528992</v>
      </c>
      <c r="G12" s="123">
        <v>117919</v>
      </c>
      <c r="H12" s="181">
        <f>G12/C12*100</f>
        <v>125.01616784877496</v>
      </c>
      <c r="I12" s="150">
        <v>123616</v>
      </c>
      <c r="J12" s="213">
        <f t="shared" si="0"/>
        <v>131.05605207637586</v>
      </c>
      <c r="K12" s="150">
        <v>116434</v>
      </c>
      <c r="L12" s="121">
        <f>K12/C12*100</f>
        <v>123.44179044347614</v>
      </c>
    </row>
    <row r="13" spans="1:12" ht="42.75" customHeight="1">
      <c r="A13" s="69">
        <v>16</v>
      </c>
      <c r="B13" s="169" t="s">
        <v>308</v>
      </c>
      <c r="C13" s="62">
        <v>177034</v>
      </c>
      <c r="D13" s="213">
        <v>100</v>
      </c>
      <c r="E13" s="121">
        <v>146675</v>
      </c>
      <c r="F13" s="213">
        <f>E13/C13*100</f>
        <v>82.85131669622784</v>
      </c>
      <c r="G13" s="123">
        <v>202332</v>
      </c>
      <c r="H13" s="181">
        <f>G13/C13*100</f>
        <v>114.28991041268908</v>
      </c>
      <c r="I13" s="150">
        <v>257103</v>
      </c>
      <c r="J13" s="213">
        <f t="shared" si="0"/>
        <v>145.22803529265565</v>
      </c>
      <c r="K13" s="150">
        <v>253341</v>
      </c>
      <c r="L13" s="121">
        <f>K13/C13*100</f>
        <v>143.10301975891636</v>
      </c>
    </row>
    <row r="14" spans="1:12" ht="42.75" customHeight="1">
      <c r="A14" s="69">
        <v>17</v>
      </c>
      <c r="B14" s="169" t="s">
        <v>201</v>
      </c>
      <c r="C14" s="62" t="s">
        <v>0</v>
      </c>
      <c r="D14" s="213">
        <v>100</v>
      </c>
      <c r="E14" s="122">
        <v>2725569</v>
      </c>
      <c r="F14" s="99" t="s">
        <v>0</v>
      </c>
      <c r="G14" s="123">
        <v>3121521</v>
      </c>
      <c r="H14" s="62" t="s">
        <v>0</v>
      </c>
      <c r="I14" s="123" t="s">
        <v>0</v>
      </c>
      <c r="J14" s="99" t="s">
        <v>0</v>
      </c>
      <c r="K14" s="133">
        <v>4636570</v>
      </c>
      <c r="L14" s="62" t="s">
        <v>0</v>
      </c>
    </row>
    <row r="15" spans="1:12" ht="42.75" customHeight="1">
      <c r="A15" s="69">
        <v>18</v>
      </c>
      <c r="B15" s="169" t="s">
        <v>29</v>
      </c>
      <c r="C15" s="62" t="s">
        <v>0</v>
      </c>
      <c r="D15" s="213">
        <v>100</v>
      </c>
      <c r="E15" s="122" t="s">
        <v>0</v>
      </c>
      <c r="F15" s="99" t="s">
        <v>0</v>
      </c>
      <c r="G15" s="123" t="s">
        <v>0</v>
      </c>
      <c r="H15" s="62" t="s">
        <v>0</v>
      </c>
      <c r="I15" s="123" t="s">
        <v>0</v>
      </c>
      <c r="J15" s="99" t="s">
        <v>0</v>
      </c>
      <c r="K15" s="123" t="s">
        <v>0</v>
      </c>
      <c r="L15" s="122" t="s">
        <v>0</v>
      </c>
    </row>
    <row r="16" spans="1:12" ht="42.75" customHeight="1">
      <c r="A16" s="69">
        <v>19</v>
      </c>
      <c r="B16" s="169" t="s">
        <v>30</v>
      </c>
      <c r="C16" s="62">
        <v>4839743</v>
      </c>
      <c r="D16" s="213">
        <v>100</v>
      </c>
      <c r="E16" s="121">
        <v>5316889</v>
      </c>
      <c r="F16" s="213">
        <f>E16/C16*100</f>
        <v>109.85891192982768</v>
      </c>
      <c r="G16" s="123">
        <v>5515219</v>
      </c>
      <c r="H16" s="181">
        <f>G16/C16*100</f>
        <v>113.95685680004081</v>
      </c>
      <c r="I16" s="150">
        <v>5213042</v>
      </c>
      <c r="J16" s="213">
        <f t="shared" si="0"/>
        <v>107.71319882068117</v>
      </c>
      <c r="K16" s="150">
        <v>5700646</v>
      </c>
      <c r="L16" s="121">
        <f>K16/C16*100</f>
        <v>117.78819660465443</v>
      </c>
    </row>
    <row r="17" spans="1:12" ht="42.75" customHeight="1">
      <c r="A17" s="69">
        <v>20</v>
      </c>
      <c r="B17" s="169" t="s">
        <v>202</v>
      </c>
      <c r="C17" s="62" t="s">
        <v>0</v>
      </c>
      <c r="D17" s="213">
        <v>100</v>
      </c>
      <c r="E17" s="121">
        <v>1000533</v>
      </c>
      <c r="F17" s="99" t="s">
        <v>0</v>
      </c>
      <c r="G17" s="123">
        <v>825577</v>
      </c>
      <c r="H17" s="62" t="s">
        <v>0</v>
      </c>
      <c r="I17" s="150">
        <v>713527</v>
      </c>
      <c r="J17" s="99" t="s">
        <v>0</v>
      </c>
      <c r="K17" s="150">
        <v>669325</v>
      </c>
      <c r="L17" s="62" t="s">
        <v>0</v>
      </c>
    </row>
    <row r="18" spans="1:12" ht="42.75" customHeight="1">
      <c r="A18" s="69">
        <v>21</v>
      </c>
      <c r="B18" s="169" t="s">
        <v>31</v>
      </c>
      <c r="C18" s="62" t="s">
        <v>3</v>
      </c>
      <c r="D18" s="213">
        <v>100</v>
      </c>
      <c r="E18" s="122" t="s">
        <v>3</v>
      </c>
      <c r="F18" s="99" t="s">
        <v>3</v>
      </c>
      <c r="G18" s="123" t="s">
        <v>3</v>
      </c>
      <c r="H18" s="62" t="s">
        <v>3</v>
      </c>
      <c r="I18" s="189" t="s">
        <v>307</v>
      </c>
      <c r="J18" s="99" t="s">
        <v>3</v>
      </c>
      <c r="K18" s="189" t="s">
        <v>307</v>
      </c>
      <c r="L18" s="122" t="s">
        <v>3</v>
      </c>
    </row>
    <row r="19" spans="1:12" ht="42.75" customHeight="1">
      <c r="A19" s="69">
        <v>22</v>
      </c>
      <c r="B19" s="169" t="s">
        <v>32</v>
      </c>
      <c r="C19" s="62">
        <v>733909</v>
      </c>
      <c r="D19" s="213">
        <v>100</v>
      </c>
      <c r="E19" s="121">
        <v>642802</v>
      </c>
      <c r="F19" s="213">
        <f>E19/C19*100</f>
        <v>87.5860631222672</v>
      </c>
      <c r="G19" s="123">
        <v>721911</v>
      </c>
      <c r="H19" s="181">
        <f>G19/C19*100</f>
        <v>98.36519241486343</v>
      </c>
      <c r="I19" s="153">
        <v>886797</v>
      </c>
      <c r="J19" s="213">
        <f t="shared" si="0"/>
        <v>120.83201050811476</v>
      </c>
      <c r="K19" s="153">
        <v>912739</v>
      </c>
      <c r="L19" s="121">
        <f>K19/C19*100</f>
        <v>124.36678116769244</v>
      </c>
    </row>
    <row r="20" spans="1:12" ht="42.75" customHeight="1">
      <c r="A20" s="69">
        <v>23</v>
      </c>
      <c r="B20" s="169" t="s">
        <v>203</v>
      </c>
      <c r="C20" s="62" t="s">
        <v>0</v>
      </c>
      <c r="D20" s="213">
        <v>100</v>
      </c>
      <c r="E20" s="121">
        <v>259140</v>
      </c>
      <c r="F20" s="99" t="s">
        <v>0</v>
      </c>
      <c r="G20" s="123">
        <v>297063</v>
      </c>
      <c r="H20" s="62" t="s">
        <v>0</v>
      </c>
      <c r="I20" s="150">
        <v>359553</v>
      </c>
      <c r="J20" s="99" t="s">
        <v>0</v>
      </c>
      <c r="K20" s="150">
        <v>370300</v>
      </c>
      <c r="L20" s="62" t="s">
        <v>0</v>
      </c>
    </row>
    <row r="21" spans="1:12" ht="42.75" customHeight="1">
      <c r="A21" s="69">
        <v>24</v>
      </c>
      <c r="B21" s="169" t="s">
        <v>204</v>
      </c>
      <c r="C21" s="62" t="s">
        <v>0</v>
      </c>
      <c r="D21" s="213">
        <v>100</v>
      </c>
      <c r="E21" s="121">
        <v>2395654</v>
      </c>
      <c r="F21" s="99" t="s">
        <v>0</v>
      </c>
      <c r="G21" s="123">
        <v>2892099</v>
      </c>
      <c r="H21" s="62" t="s">
        <v>0</v>
      </c>
      <c r="I21" s="150">
        <v>4130275</v>
      </c>
      <c r="J21" s="99" t="s">
        <v>0</v>
      </c>
      <c r="K21" s="150">
        <v>4459504</v>
      </c>
      <c r="L21" s="62" t="s">
        <v>0</v>
      </c>
    </row>
    <row r="22" spans="1:12" ht="42.75" customHeight="1">
      <c r="A22" s="69">
        <v>25</v>
      </c>
      <c r="B22" s="169" t="s">
        <v>205</v>
      </c>
      <c r="C22" s="62">
        <v>2894028</v>
      </c>
      <c r="D22" s="213">
        <v>100</v>
      </c>
      <c r="E22" s="121">
        <v>3050262</v>
      </c>
      <c r="F22" s="213">
        <f>E22/C22*100</f>
        <v>105.39849649001323</v>
      </c>
      <c r="G22" s="123">
        <v>2931026</v>
      </c>
      <c r="H22" s="181">
        <f>G22/C22*100</f>
        <v>101.27842577887982</v>
      </c>
      <c r="I22" s="150">
        <v>2689825</v>
      </c>
      <c r="J22" s="213">
        <f t="shared" si="0"/>
        <v>92.94398672023905</v>
      </c>
      <c r="K22" s="150">
        <v>2871466</v>
      </c>
      <c r="L22" s="121">
        <f>K22/C22*100</f>
        <v>99.22039455043283</v>
      </c>
    </row>
    <row r="23" spans="1:12" ht="42.75" customHeight="1">
      <c r="A23" s="69">
        <v>26</v>
      </c>
      <c r="B23" s="169" t="s">
        <v>33</v>
      </c>
      <c r="C23" s="62">
        <v>1153542</v>
      </c>
      <c r="D23" s="213">
        <v>100</v>
      </c>
      <c r="E23" s="121">
        <v>1219809</v>
      </c>
      <c r="F23" s="213">
        <f>E23/C23*100</f>
        <v>105.74465429087108</v>
      </c>
      <c r="G23" s="123">
        <v>2532099</v>
      </c>
      <c r="H23" s="181">
        <f>G23/C23*100</f>
        <v>219.50644189808432</v>
      </c>
      <c r="I23" s="150">
        <v>2667452</v>
      </c>
      <c r="J23" s="213">
        <f t="shared" si="0"/>
        <v>231.24012823113506</v>
      </c>
      <c r="K23" s="150">
        <v>3096034</v>
      </c>
      <c r="L23" s="121">
        <f>K23/C23*100</f>
        <v>268.3936952447332</v>
      </c>
    </row>
    <row r="24" spans="1:12" ht="42.75" customHeight="1">
      <c r="A24" s="69">
        <v>27</v>
      </c>
      <c r="B24" s="169" t="s">
        <v>34</v>
      </c>
      <c r="C24" s="62">
        <v>1923601</v>
      </c>
      <c r="D24" s="213">
        <v>100</v>
      </c>
      <c r="E24" s="121">
        <v>1988442</v>
      </c>
      <c r="F24" s="213">
        <f>E24/C24*100</f>
        <v>103.37081338593606</v>
      </c>
      <c r="G24" s="123">
        <v>2003192</v>
      </c>
      <c r="H24" s="181">
        <f>G24/C24*100</f>
        <v>104.13760442004344</v>
      </c>
      <c r="I24" s="150">
        <v>1498097</v>
      </c>
      <c r="J24" s="213">
        <f t="shared" si="0"/>
        <v>77.87982019140144</v>
      </c>
      <c r="K24" s="150">
        <v>1322134</v>
      </c>
      <c r="L24" s="121">
        <f>K24/C24*100</f>
        <v>68.73223709074803</v>
      </c>
    </row>
    <row r="25" spans="1:12" ht="42.75" customHeight="1">
      <c r="A25" s="69">
        <v>28</v>
      </c>
      <c r="B25" s="169" t="s">
        <v>35</v>
      </c>
      <c r="C25" s="62" t="s">
        <v>0</v>
      </c>
      <c r="D25" s="213">
        <v>100</v>
      </c>
      <c r="E25" s="121">
        <v>629953</v>
      </c>
      <c r="F25" s="99" t="s">
        <v>0</v>
      </c>
      <c r="G25" s="123">
        <v>491968</v>
      </c>
      <c r="H25" s="62" t="s">
        <v>0</v>
      </c>
      <c r="I25" s="150">
        <v>297029</v>
      </c>
      <c r="J25" s="99" t="s">
        <v>0</v>
      </c>
      <c r="K25" s="150">
        <v>665722</v>
      </c>
      <c r="L25" s="62" t="s">
        <v>0</v>
      </c>
    </row>
    <row r="26" spans="1:12" ht="42.75" customHeight="1">
      <c r="A26" s="69">
        <v>29</v>
      </c>
      <c r="B26" s="169" t="s">
        <v>36</v>
      </c>
      <c r="C26" s="62">
        <v>5111499</v>
      </c>
      <c r="D26" s="213">
        <v>100</v>
      </c>
      <c r="E26" s="121">
        <v>5569892</v>
      </c>
      <c r="F26" s="213">
        <f>E26/C26*100</f>
        <v>108.96787811168505</v>
      </c>
      <c r="G26" s="123">
        <v>5510243</v>
      </c>
      <c r="H26" s="181">
        <f>G26/C26*100</f>
        <v>107.80092102140684</v>
      </c>
      <c r="I26" s="150">
        <v>6285417</v>
      </c>
      <c r="J26" s="213">
        <f t="shared" si="0"/>
        <v>122.96621793333031</v>
      </c>
      <c r="K26" s="150">
        <v>6044126</v>
      </c>
      <c r="L26" s="121">
        <f>K26/C26*100</f>
        <v>118.24566531266072</v>
      </c>
    </row>
    <row r="27" spans="1:12" ht="42.75" customHeight="1">
      <c r="A27" s="69">
        <v>30</v>
      </c>
      <c r="B27" s="169" t="s">
        <v>37</v>
      </c>
      <c r="C27" s="62">
        <v>1730323</v>
      </c>
      <c r="D27" s="213">
        <v>100</v>
      </c>
      <c r="E27" s="121">
        <v>2518971</v>
      </c>
      <c r="F27" s="213">
        <f>E27/C27*100</f>
        <v>145.57807993074127</v>
      </c>
      <c r="G27" s="123">
        <v>3120492</v>
      </c>
      <c r="H27" s="181">
        <f>G27/C27*100</f>
        <v>180.3415894026722</v>
      </c>
      <c r="I27" s="150">
        <v>3032269</v>
      </c>
      <c r="J27" s="213">
        <f t="shared" si="0"/>
        <v>175.24294597020324</v>
      </c>
      <c r="K27" s="150">
        <v>3860918</v>
      </c>
      <c r="L27" s="121">
        <f>K27/C27*100</f>
        <v>223.13279081420058</v>
      </c>
    </row>
    <row r="28" spans="1:12" ht="42.75" customHeight="1">
      <c r="A28" s="69">
        <v>31</v>
      </c>
      <c r="B28" s="169" t="s">
        <v>38</v>
      </c>
      <c r="C28" s="62" t="s">
        <v>0</v>
      </c>
      <c r="D28" s="213">
        <v>100</v>
      </c>
      <c r="E28" s="121">
        <v>1726748</v>
      </c>
      <c r="F28" s="99" t="s">
        <v>0</v>
      </c>
      <c r="G28" s="123">
        <v>1848122</v>
      </c>
      <c r="H28" s="62" t="s">
        <v>0</v>
      </c>
      <c r="I28" s="150">
        <v>2186328</v>
      </c>
      <c r="J28" s="99" t="s">
        <v>0</v>
      </c>
      <c r="K28" s="150">
        <v>2449662</v>
      </c>
      <c r="L28" s="62" t="s">
        <v>0</v>
      </c>
    </row>
    <row r="29" spans="1:12" ht="42.75" customHeight="1">
      <c r="A29" s="70">
        <v>32</v>
      </c>
      <c r="B29" s="171" t="s">
        <v>39</v>
      </c>
      <c r="C29" s="66" t="s">
        <v>0</v>
      </c>
      <c r="D29" s="214">
        <v>100</v>
      </c>
      <c r="E29" s="111">
        <v>182725</v>
      </c>
      <c r="F29" s="100" t="s">
        <v>0</v>
      </c>
      <c r="G29" s="165">
        <v>258403</v>
      </c>
      <c r="H29" s="104" t="s">
        <v>0</v>
      </c>
      <c r="I29" s="154">
        <v>415683</v>
      </c>
      <c r="J29" s="100" t="s">
        <v>0</v>
      </c>
      <c r="K29" s="154">
        <v>650268</v>
      </c>
      <c r="L29" s="104" t="s">
        <v>0</v>
      </c>
    </row>
    <row r="30" spans="3:12" ht="25.5" customHeight="1">
      <c r="C30" s="32">
        <f>SUM(C6:C29)</f>
        <v>21493845</v>
      </c>
      <c r="E30" s="32">
        <f>SUM(E6:E29)</f>
        <v>33904880</v>
      </c>
      <c r="G30" s="32">
        <f>SUM(G6:G29)</f>
        <v>37207193</v>
      </c>
      <c r="I30" s="32">
        <f>SUM(I6:I29)</f>
        <v>36163762</v>
      </c>
      <c r="J30" s="185"/>
      <c r="K30" s="172">
        <f>SUM(K6:K29)</f>
        <v>44532714</v>
      </c>
      <c r="L30" s="45">
        <f>K30/C30*100</f>
        <v>207.1882159753176</v>
      </c>
    </row>
    <row r="31" spans="9:12" ht="25.5" customHeight="1">
      <c r="I31" s="32">
        <v>3213972</v>
      </c>
      <c r="K31" s="173">
        <v>3213972</v>
      </c>
      <c r="L31" s="45"/>
    </row>
    <row r="32" spans="9:12" ht="25.5" customHeight="1">
      <c r="I32" s="32">
        <f>SUM(I30:I31)</f>
        <v>39377734</v>
      </c>
      <c r="K32" s="33">
        <f>SUM(K30:K31)</f>
        <v>47746686</v>
      </c>
      <c r="L32" s="45"/>
    </row>
  </sheetData>
  <mergeCells count="8">
    <mergeCell ref="K3:L3"/>
    <mergeCell ref="I2:L2"/>
    <mergeCell ref="I3:J3"/>
    <mergeCell ref="A5:B5"/>
    <mergeCell ref="A3:B4"/>
    <mergeCell ref="G3:H3"/>
    <mergeCell ref="C3:D3"/>
    <mergeCell ref="E3:F3"/>
  </mergeCells>
  <printOptions/>
  <pageMargins left="0.7874015748031497" right="0.7874015748031497" top="0.7874015748031497" bottom="0.7874015748031497" header="0.5118110236220472" footer="0.15748031496062992"/>
  <pageSetup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Normal="75" zoomScaleSheetLayoutView="75" workbookViewId="0" topLeftCell="A1">
      <selection activeCell="H5" sqref="H5"/>
    </sheetView>
  </sheetViews>
  <sheetFormatPr defaultColWidth="9.00390625" defaultRowHeight="44.25" customHeight="1"/>
  <cols>
    <col min="1" max="1" width="3.375" style="394" customWidth="1"/>
    <col min="2" max="2" width="12.375" style="394" customWidth="1"/>
    <col min="3" max="3" width="15.625" style="428" customWidth="1"/>
    <col min="4" max="4" width="9.625" style="428" customWidth="1"/>
    <col min="5" max="5" width="15.625" style="394" customWidth="1"/>
    <col min="6" max="6" width="9.625" style="429" customWidth="1"/>
    <col min="7" max="7" width="15.75390625" style="394" customWidth="1"/>
    <col min="8" max="8" width="9.625" style="429" customWidth="1"/>
    <col min="9" max="9" width="15.625" style="394" customWidth="1"/>
    <col min="10" max="10" width="9.625" style="429" customWidth="1"/>
    <col min="11" max="11" width="15.625" style="394" customWidth="1"/>
    <col min="12" max="12" width="9.625" style="430" customWidth="1"/>
    <col min="13" max="16384" width="9.00390625" style="394" customWidth="1"/>
  </cols>
  <sheetData>
    <row r="1" spans="1:12" s="433" customFormat="1" ht="44.25" customHeight="1">
      <c r="A1" s="431" t="s">
        <v>314</v>
      </c>
      <c r="B1" s="431"/>
      <c r="C1" s="432"/>
      <c r="E1" s="434"/>
      <c r="F1" s="434"/>
      <c r="G1" s="434"/>
      <c r="H1" s="434"/>
      <c r="L1" s="431"/>
    </row>
    <row r="2" spans="1:12" s="389" customFormat="1" ht="24" customHeight="1">
      <c r="A2" s="388"/>
      <c r="B2" s="388"/>
      <c r="C2" s="391"/>
      <c r="D2" s="392"/>
      <c r="E2" s="393"/>
      <c r="F2" s="393"/>
      <c r="G2" s="393"/>
      <c r="H2" s="393"/>
      <c r="I2" s="657" t="s">
        <v>254</v>
      </c>
      <c r="J2" s="657"/>
      <c r="K2" s="657"/>
      <c r="L2" s="657"/>
    </row>
    <row r="3" spans="1:12" ht="44.25" customHeight="1">
      <c r="A3" s="660" t="s">
        <v>47</v>
      </c>
      <c r="B3" s="661"/>
      <c r="C3" s="664" t="s">
        <v>69</v>
      </c>
      <c r="D3" s="665"/>
      <c r="E3" s="666" t="s">
        <v>155</v>
      </c>
      <c r="F3" s="656"/>
      <c r="G3" s="655" t="s">
        <v>162</v>
      </c>
      <c r="H3" s="656"/>
      <c r="I3" s="655" t="s">
        <v>190</v>
      </c>
      <c r="J3" s="656"/>
      <c r="K3" s="655" t="s">
        <v>253</v>
      </c>
      <c r="L3" s="656"/>
    </row>
    <row r="4" spans="1:12" ht="31.5" customHeight="1">
      <c r="A4" s="662"/>
      <c r="B4" s="663"/>
      <c r="C4" s="393"/>
      <c r="D4" s="396" t="s">
        <v>48</v>
      </c>
      <c r="E4" s="397"/>
      <c r="F4" s="396" t="s">
        <v>48</v>
      </c>
      <c r="G4" s="398"/>
      <c r="H4" s="399" t="s">
        <v>48</v>
      </c>
      <c r="I4" s="398"/>
      <c r="J4" s="399" t="s">
        <v>48</v>
      </c>
      <c r="K4" s="400"/>
      <c r="L4" s="399" t="s">
        <v>48</v>
      </c>
    </row>
    <row r="5" spans="1:12" s="389" customFormat="1" ht="44.25" customHeight="1">
      <c r="A5" s="658" t="s">
        <v>24</v>
      </c>
      <c r="B5" s="659"/>
      <c r="C5" s="401">
        <v>14507994</v>
      </c>
      <c r="D5" s="402">
        <v>100</v>
      </c>
      <c r="E5" s="401">
        <v>14802848</v>
      </c>
      <c r="F5" s="403">
        <f>E5/C5*100</f>
        <v>102.03235540351064</v>
      </c>
      <c r="G5" s="404">
        <v>16117413</v>
      </c>
      <c r="H5" s="401">
        <f>G5/C5*100</f>
        <v>111.09332551419584</v>
      </c>
      <c r="I5" s="405">
        <v>16510657</v>
      </c>
      <c r="J5" s="403">
        <f>I5/C5*100</f>
        <v>113.80385875538686</v>
      </c>
      <c r="K5" s="406">
        <v>16413122</v>
      </c>
      <c r="L5" s="407">
        <f>K5/C5*100</f>
        <v>113.13157422039188</v>
      </c>
    </row>
    <row r="6" spans="1:12" ht="44.25" customHeight="1">
      <c r="A6" s="408">
        <v>9</v>
      </c>
      <c r="B6" s="409" t="s">
        <v>25</v>
      </c>
      <c r="C6" s="410">
        <v>409932</v>
      </c>
      <c r="D6" s="411">
        <v>100</v>
      </c>
      <c r="E6" s="410">
        <v>341933</v>
      </c>
      <c r="F6" s="411">
        <f>E6/C6*100</f>
        <v>83.41212688933774</v>
      </c>
      <c r="G6" s="412">
        <v>505447</v>
      </c>
      <c r="H6" s="410">
        <f>G6/C6*100</f>
        <v>123.30020588780579</v>
      </c>
      <c r="I6" s="413">
        <v>485165</v>
      </c>
      <c r="J6" s="411">
        <f aca="true" t="shared" si="0" ref="J6:J27">I6/C6*100</f>
        <v>118.35255603368364</v>
      </c>
      <c r="K6" s="414">
        <v>541605</v>
      </c>
      <c r="L6" s="415">
        <f>K6/C6*100</f>
        <v>132.12069318813852</v>
      </c>
    </row>
    <row r="7" spans="1:12" ht="44.25" customHeight="1">
      <c r="A7" s="408">
        <v>10</v>
      </c>
      <c r="B7" s="416" t="s">
        <v>317</v>
      </c>
      <c r="C7" s="410">
        <v>20450</v>
      </c>
      <c r="D7" s="411">
        <v>100</v>
      </c>
      <c r="E7" s="417" t="s">
        <v>0</v>
      </c>
      <c r="F7" s="411" t="s">
        <v>0</v>
      </c>
      <c r="G7" s="412" t="s">
        <v>0</v>
      </c>
      <c r="H7" s="410" t="s">
        <v>0</v>
      </c>
      <c r="I7" s="418">
        <v>7598</v>
      </c>
      <c r="J7" s="411">
        <f t="shared" si="0"/>
        <v>37.15403422982885</v>
      </c>
      <c r="K7" s="419" t="s">
        <v>0</v>
      </c>
      <c r="L7" s="410" t="s">
        <v>0</v>
      </c>
    </row>
    <row r="8" spans="1:12" ht="44.25" customHeight="1">
      <c r="A8" s="408">
        <v>11</v>
      </c>
      <c r="B8" s="409" t="s">
        <v>318</v>
      </c>
      <c r="C8" s="410" t="s">
        <v>3</v>
      </c>
      <c r="D8" s="411">
        <v>100</v>
      </c>
      <c r="E8" s="410" t="s">
        <v>3</v>
      </c>
      <c r="F8" s="411" t="s">
        <v>3</v>
      </c>
      <c r="G8" s="412" t="s">
        <v>3</v>
      </c>
      <c r="H8" s="410" t="s">
        <v>3</v>
      </c>
      <c r="I8" s="418" t="s">
        <v>319</v>
      </c>
      <c r="J8" s="411" t="s">
        <v>3</v>
      </c>
      <c r="K8" s="419" t="s">
        <v>319</v>
      </c>
      <c r="L8" s="410" t="s">
        <v>3</v>
      </c>
    </row>
    <row r="9" spans="1:12" ht="44.25" customHeight="1">
      <c r="A9" s="408">
        <v>12</v>
      </c>
      <c r="B9" s="409" t="s">
        <v>320</v>
      </c>
      <c r="C9" s="410" t="s">
        <v>0</v>
      </c>
      <c r="D9" s="411">
        <v>100</v>
      </c>
      <c r="E9" s="410">
        <v>97655</v>
      </c>
      <c r="F9" s="411" t="s">
        <v>0</v>
      </c>
      <c r="G9" s="412">
        <v>93536</v>
      </c>
      <c r="H9" s="410" t="s">
        <v>0</v>
      </c>
      <c r="I9" s="413">
        <v>85226</v>
      </c>
      <c r="J9" s="411" t="s">
        <v>0</v>
      </c>
      <c r="K9" s="414">
        <v>111530</v>
      </c>
      <c r="L9" s="410" t="s">
        <v>0</v>
      </c>
    </row>
    <row r="10" spans="1:12" ht="44.25" customHeight="1">
      <c r="A10" s="408">
        <v>13</v>
      </c>
      <c r="B10" s="409" t="s">
        <v>321</v>
      </c>
      <c r="C10" s="410">
        <v>875146</v>
      </c>
      <c r="D10" s="411">
        <v>100</v>
      </c>
      <c r="E10" s="410">
        <v>675271</v>
      </c>
      <c r="F10" s="411">
        <f>E10/C10*100</f>
        <v>77.16095371515152</v>
      </c>
      <c r="G10" s="412">
        <v>774235</v>
      </c>
      <c r="H10" s="410">
        <f>G10/C10*100</f>
        <v>88.46923827567056</v>
      </c>
      <c r="I10" s="413">
        <v>765041</v>
      </c>
      <c r="J10" s="411">
        <f t="shared" si="0"/>
        <v>87.41867071322956</v>
      </c>
      <c r="K10" s="414">
        <v>975620</v>
      </c>
      <c r="L10" s="415">
        <f>K10/C10*100</f>
        <v>111.48082719911878</v>
      </c>
    </row>
    <row r="11" spans="1:12" ht="44.25" customHeight="1">
      <c r="A11" s="408">
        <v>14</v>
      </c>
      <c r="B11" s="409" t="s">
        <v>295</v>
      </c>
      <c r="C11" s="410" t="s">
        <v>0</v>
      </c>
      <c r="D11" s="411">
        <v>100</v>
      </c>
      <c r="E11" s="410">
        <v>840544</v>
      </c>
      <c r="F11" s="411" t="s">
        <v>0</v>
      </c>
      <c r="G11" s="412">
        <v>775796</v>
      </c>
      <c r="H11" s="410" t="s">
        <v>0</v>
      </c>
      <c r="I11" s="413">
        <v>786752</v>
      </c>
      <c r="J11" s="411" t="s">
        <v>0</v>
      </c>
      <c r="K11" s="414">
        <v>791504</v>
      </c>
      <c r="L11" s="410" t="s">
        <v>0</v>
      </c>
    </row>
    <row r="12" spans="1:12" ht="44.25" customHeight="1">
      <c r="A12" s="408">
        <v>15</v>
      </c>
      <c r="B12" s="416" t="s">
        <v>27</v>
      </c>
      <c r="C12" s="410">
        <v>44280</v>
      </c>
      <c r="D12" s="411">
        <v>100</v>
      </c>
      <c r="E12" s="410">
        <v>58663</v>
      </c>
      <c r="F12" s="411">
        <f>E12/C12*100</f>
        <v>132.48193315266485</v>
      </c>
      <c r="G12" s="412">
        <v>59321</v>
      </c>
      <c r="H12" s="410">
        <f>G12/C12*100</f>
        <v>133.96793134598013</v>
      </c>
      <c r="I12" s="413">
        <v>60083</v>
      </c>
      <c r="J12" s="411">
        <f t="shared" si="0"/>
        <v>135.6887985546522</v>
      </c>
      <c r="K12" s="414">
        <v>55812</v>
      </c>
      <c r="L12" s="415">
        <f>K12/C12*100</f>
        <v>126.04336043360433</v>
      </c>
    </row>
    <row r="13" spans="1:12" ht="44.25" customHeight="1">
      <c r="A13" s="408">
        <v>16</v>
      </c>
      <c r="B13" s="409" t="s">
        <v>178</v>
      </c>
      <c r="C13" s="410">
        <v>89528</v>
      </c>
      <c r="D13" s="411">
        <v>100</v>
      </c>
      <c r="E13" s="410">
        <v>74479</v>
      </c>
      <c r="F13" s="411">
        <f>E13/C13*100</f>
        <v>83.19073362523456</v>
      </c>
      <c r="G13" s="412">
        <v>90323</v>
      </c>
      <c r="H13" s="410">
        <f>G13/C13*100</f>
        <v>100.88799034938789</v>
      </c>
      <c r="I13" s="413">
        <v>147427</v>
      </c>
      <c r="J13" s="411">
        <f t="shared" si="0"/>
        <v>164.67138772227682</v>
      </c>
      <c r="K13" s="414">
        <v>126897</v>
      </c>
      <c r="L13" s="415">
        <f>K13/C13*100</f>
        <v>141.74001429720312</v>
      </c>
    </row>
    <row r="14" spans="1:12" ht="44.25" customHeight="1">
      <c r="A14" s="408">
        <v>17</v>
      </c>
      <c r="B14" s="409" t="s">
        <v>309</v>
      </c>
      <c r="C14" s="410" t="s">
        <v>0</v>
      </c>
      <c r="D14" s="411">
        <v>100</v>
      </c>
      <c r="E14" s="410">
        <v>1641448</v>
      </c>
      <c r="F14" s="411" t="s">
        <v>0</v>
      </c>
      <c r="G14" s="412">
        <v>1900423</v>
      </c>
      <c r="H14" s="410" t="s">
        <v>0</v>
      </c>
      <c r="I14" s="418" t="s">
        <v>0</v>
      </c>
      <c r="J14" s="411" t="s">
        <v>0</v>
      </c>
      <c r="K14" s="419">
        <v>1458713</v>
      </c>
      <c r="L14" s="420" t="s">
        <v>0</v>
      </c>
    </row>
    <row r="15" spans="1:12" ht="44.25" customHeight="1">
      <c r="A15" s="408">
        <v>18</v>
      </c>
      <c r="B15" s="416" t="s">
        <v>29</v>
      </c>
      <c r="C15" s="410" t="s">
        <v>0</v>
      </c>
      <c r="D15" s="411">
        <v>100</v>
      </c>
      <c r="E15" s="410" t="s">
        <v>0</v>
      </c>
      <c r="F15" s="411" t="s">
        <v>0</v>
      </c>
      <c r="G15" s="412" t="s">
        <v>0</v>
      </c>
      <c r="H15" s="410" t="s">
        <v>0</v>
      </c>
      <c r="I15" s="418" t="s">
        <v>0</v>
      </c>
      <c r="J15" s="411" t="s">
        <v>0</v>
      </c>
      <c r="K15" s="419" t="s">
        <v>0</v>
      </c>
      <c r="L15" s="420" t="s">
        <v>0</v>
      </c>
    </row>
    <row r="16" spans="1:12" ht="44.25" customHeight="1">
      <c r="A16" s="408">
        <v>19</v>
      </c>
      <c r="B16" s="409" t="s">
        <v>30</v>
      </c>
      <c r="C16" s="410">
        <v>1438967</v>
      </c>
      <c r="D16" s="411">
        <v>100</v>
      </c>
      <c r="E16" s="410">
        <v>1910143</v>
      </c>
      <c r="F16" s="411">
        <f>E16/C16*100</f>
        <v>132.74404485995856</v>
      </c>
      <c r="G16" s="412">
        <v>1711536</v>
      </c>
      <c r="H16" s="410">
        <f>G16/C16*100</f>
        <v>118.94199102550648</v>
      </c>
      <c r="I16" s="413">
        <v>1463798</v>
      </c>
      <c r="J16" s="411">
        <f t="shared" si="0"/>
        <v>101.72561288757838</v>
      </c>
      <c r="K16" s="414">
        <v>1486995</v>
      </c>
      <c r="L16" s="415">
        <f>K16/C16*100</f>
        <v>103.3376720939396</v>
      </c>
    </row>
    <row r="17" spans="1:12" ht="44.25" customHeight="1">
      <c r="A17" s="408">
        <v>20</v>
      </c>
      <c r="B17" s="409" t="s">
        <v>310</v>
      </c>
      <c r="C17" s="410" t="s">
        <v>0</v>
      </c>
      <c r="D17" s="411">
        <v>100</v>
      </c>
      <c r="E17" s="410">
        <v>331284</v>
      </c>
      <c r="F17" s="411" t="s">
        <v>0</v>
      </c>
      <c r="G17" s="412">
        <v>310511</v>
      </c>
      <c r="H17" s="410" t="s">
        <v>0</v>
      </c>
      <c r="I17" s="413">
        <v>383785</v>
      </c>
      <c r="J17" s="411" t="s">
        <v>0</v>
      </c>
      <c r="K17" s="414">
        <v>278434</v>
      </c>
      <c r="L17" s="410" t="s">
        <v>0</v>
      </c>
    </row>
    <row r="18" spans="1:12" ht="44.25" customHeight="1">
      <c r="A18" s="408">
        <v>21</v>
      </c>
      <c r="B18" s="409" t="s">
        <v>31</v>
      </c>
      <c r="C18" s="410" t="s">
        <v>3</v>
      </c>
      <c r="D18" s="411">
        <v>100</v>
      </c>
      <c r="E18" s="410" t="s">
        <v>3</v>
      </c>
      <c r="F18" s="411" t="s">
        <v>3</v>
      </c>
      <c r="G18" s="412" t="s">
        <v>3</v>
      </c>
      <c r="H18" s="410" t="s">
        <v>3</v>
      </c>
      <c r="I18" s="418" t="s">
        <v>244</v>
      </c>
      <c r="J18" s="411" t="s">
        <v>3</v>
      </c>
      <c r="K18" s="419" t="s">
        <v>244</v>
      </c>
      <c r="L18" s="410" t="s">
        <v>3</v>
      </c>
    </row>
    <row r="19" spans="1:12" ht="44.25" customHeight="1">
      <c r="A19" s="408">
        <v>22</v>
      </c>
      <c r="B19" s="416" t="s">
        <v>32</v>
      </c>
      <c r="C19" s="410">
        <v>424162</v>
      </c>
      <c r="D19" s="411">
        <v>100</v>
      </c>
      <c r="E19" s="410">
        <v>389942</v>
      </c>
      <c r="F19" s="411">
        <f>E19/C19*100</f>
        <v>91.93232774270209</v>
      </c>
      <c r="G19" s="412">
        <v>412670</v>
      </c>
      <c r="H19" s="410">
        <f>G19/C19*100</f>
        <v>97.29065781470287</v>
      </c>
      <c r="I19" s="413">
        <v>488804</v>
      </c>
      <c r="J19" s="411">
        <f t="shared" si="0"/>
        <v>115.23993191280691</v>
      </c>
      <c r="K19" s="414">
        <v>443847</v>
      </c>
      <c r="L19" s="415">
        <f>K19/C19*100</f>
        <v>104.6409154992668</v>
      </c>
    </row>
    <row r="20" spans="1:12" ht="44.25" customHeight="1">
      <c r="A20" s="408">
        <v>23</v>
      </c>
      <c r="B20" s="409" t="s">
        <v>311</v>
      </c>
      <c r="C20" s="410" t="s">
        <v>0</v>
      </c>
      <c r="D20" s="411">
        <v>100</v>
      </c>
      <c r="E20" s="410">
        <v>44001</v>
      </c>
      <c r="F20" s="411" t="s">
        <v>0</v>
      </c>
      <c r="G20" s="412">
        <v>57694</v>
      </c>
      <c r="H20" s="410" t="s">
        <v>0</v>
      </c>
      <c r="I20" s="413">
        <v>75107</v>
      </c>
      <c r="J20" s="411" t="s">
        <v>0</v>
      </c>
      <c r="K20" s="414">
        <v>51557</v>
      </c>
      <c r="L20" s="410" t="s">
        <v>0</v>
      </c>
    </row>
    <row r="21" spans="1:12" ht="44.25" customHeight="1">
      <c r="A21" s="408">
        <v>24</v>
      </c>
      <c r="B21" s="409" t="s">
        <v>312</v>
      </c>
      <c r="C21" s="410" t="s">
        <v>0</v>
      </c>
      <c r="D21" s="411">
        <v>100</v>
      </c>
      <c r="E21" s="410">
        <v>520507</v>
      </c>
      <c r="F21" s="411" t="s">
        <v>0</v>
      </c>
      <c r="G21" s="412">
        <v>737554</v>
      </c>
      <c r="H21" s="410" t="s">
        <v>0</v>
      </c>
      <c r="I21" s="413">
        <v>1050320</v>
      </c>
      <c r="J21" s="411" t="s">
        <v>0</v>
      </c>
      <c r="K21" s="414">
        <v>976620</v>
      </c>
      <c r="L21" s="410" t="s">
        <v>0</v>
      </c>
    </row>
    <row r="22" spans="1:12" ht="44.25" customHeight="1">
      <c r="A22" s="408">
        <v>25</v>
      </c>
      <c r="B22" s="409" t="s">
        <v>313</v>
      </c>
      <c r="C22" s="410">
        <v>1525603</v>
      </c>
      <c r="D22" s="411">
        <v>100</v>
      </c>
      <c r="E22" s="410">
        <v>1476248</v>
      </c>
      <c r="F22" s="411">
        <f>E22/C22*100</f>
        <v>96.76488575337096</v>
      </c>
      <c r="G22" s="412">
        <v>1323317</v>
      </c>
      <c r="H22" s="410">
        <f>G22/C22*100</f>
        <v>86.74058716455067</v>
      </c>
      <c r="I22" s="413">
        <v>1091065</v>
      </c>
      <c r="J22" s="411">
        <f t="shared" si="0"/>
        <v>71.51696738928804</v>
      </c>
      <c r="K22" s="414">
        <v>1044407</v>
      </c>
      <c r="L22" s="415">
        <f>K22/C22*100</f>
        <v>68.45863570011333</v>
      </c>
    </row>
    <row r="23" spans="1:12" ht="44.25" customHeight="1">
      <c r="A23" s="408">
        <v>26</v>
      </c>
      <c r="B23" s="409" t="s">
        <v>33</v>
      </c>
      <c r="C23" s="410">
        <v>549916</v>
      </c>
      <c r="D23" s="411">
        <v>100</v>
      </c>
      <c r="E23" s="410">
        <v>637754</v>
      </c>
      <c r="F23" s="411">
        <f>E23/C23*100</f>
        <v>115.97298496497648</v>
      </c>
      <c r="G23" s="412">
        <v>1185712</v>
      </c>
      <c r="H23" s="410">
        <f>G23/C23*100</f>
        <v>215.61693058576216</v>
      </c>
      <c r="I23" s="413">
        <v>1127087</v>
      </c>
      <c r="J23" s="411">
        <f t="shared" si="0"/>
        <v>204.95621149411912</v>
      </c>
      <c r="K23" s="414">
        <v>1299983</v>
      </c>
      <c r="L23" s="415">
        <f>K23/C23*100</f>
        <v>236.39664967013144</v>
      </c>
    </row>
    <row r="24" spans="1:12" ht="44.25" customHeight="1">
      <c r="A24" s="408">
        <v>27</v>
      </c>
      <c r="B24" s="409" t="s">
        <v>34</v>
      </c>
      <c r="C24" s="410">
        <v>1094155</v>
      </c>
      <c r="D24" s="411">
        <v>100</v>
      </c>
      <c r="E24" s="410">
        <v>527381</v>
      </c>
      <c r="F24" s="411">
        <f>E24/C24*100</f>
        <v>48.19984371501296</v>
      </c>
      <c r="G24" s="412">
        <v>550579</v>
      </c>
      <c r="H24" s="410">
        <f>G24/C24*100</f>
        <v>50.320018644524765</v>
      </c>
      <c r="I24" s="413">
        <v>629353</v>
      </c>
      <c r="J24" s="411">
        <f t="shared" si="0"/>
        <v>57.51954704772175</v>
      </c>
      <c r="K24" s="414">
        <v>460354</v>
      </c>
      <c r="L24" s="415">
        <f>K24/C24*100</f>
        <v>42.073929196503244</v>
      </c>
    </row>
    <row r="25" spans="1:12" ht="44.25" customHeight="1">
      <c r="A25" s="408">
        <v>28</v>
      </c>
      <c r="B25" s="409" t="s">
        <v>93</v>
      </c>
      <c r="C25" s="410" t="s">
        <v>0</v>
      </c>
      <c r="D25" s="411">
        <v>100</v>
      </c>
      <c r="E25" s="410">
        <v>203778</v>
      </c>
      <c r="F25" s="411" t="s">
        <v>0</v>
      </c>
      <c r="G25" s="412">
        <v>205761</v>
      </c>
      <c r="H25" s="410" t="s">
        <v>0</v>
      </c>
      <c r="I25" s="413">
        <v>116600</v>
      </c>
      <c r="J25" s="411" t="s">
        <v>0</v>
      </c>
      <c r="K25" s="414">
        <v>268299</v>
      </c>
      <c r="L25" s="410" t="s">
        <v>0</v>
      </c>
    </row>
    <row r="26" spans="1:12" ht="44.25" customHeight="1">
      <c r="A26" s="408">
        <v>29</v>
      </c>
      <c r="B26" s="409" t="s">
        <v>94</v>
      </c>
      <c r="C26" s="410">
        <v>3039279</v>
      </c>
      <c r="D26" s="411">
        <v>100</v>
      </c>
      <c r="E26" s="410">
        <v>2697669</v>
      </c>
      <c r="F26" s="411">
        <f>E26/C26*100</f>
        <v>88.76016318343923</v>
      </c>
      <c r="G26" s="412">
        <v>2764532</v>
      </c>
      <c r="H26" s="410">
        <f>G26/C26*100</f>
        <v>90.96012574034829</v>
      </c>
      <c r="I26" s="413">
        <v>2912046</v>
      </c>
      <c r="J26" s="411">
        <f t="shared" si="0"/>
        <v>95.81371108081885</v>
      </c>
      <c r="K26" s="414">
        <v>2523434</v>
      </c>
      <c r="L26" s="415">
        <f>K26/C26*100</f>
        <v>83.02738906168207</v>
      </c>
    </row>
    <row r="27" spans="1:12" ht="44.25" customHeight="1">
      <c r="A27" s="408">
        <v>30</v>
      </c>
      <c r="B27" s="416" t="s">
        <v>49</v>
      </c>
      <c r="C27" s="410">
        <v>749522</v>
      </c>
      <c r="D27" s="411">
        <v>100</v>
      </c>
      <c r="E27" s="410">
        <v>969052</v>
      </c>
      <c r="F27" s="411">
        <f>E27/C27*100</f>
        <v>129.28933373536736</v>
      </c>
      <c r="G27" s="412">
        <v>1166001</v>
      </c>
      <c r="H27" s="410">
        <f>G27/C27*100</f>
        <v>155.56594736378653</v>
      </c>
      <c r="I27" s="413">
        <v>1206423</v>
      </c>
      <c r="J27" s="411">
        <f t="shared" si="0"/>
        <v>160.95898452613798</v>
      </c>
      <c r="K27" s="414">
        <v>1611326</v>
      </c>
      <c r="L27" s="415">
        <f>K27/C27*100</f>
        <v>214.9804808931559</v>
      </c>
    </row>
    <row r="28" spans="1:12" ht="44.25" customHeight="1">
      <c r="A28" s="408">
        <v>31</v>
      </c>
      <c r="B28" s="409" t="s">
        <v>38</v>
      </c>
      <c r="C28" s="410" t="s">
        <v>0</v>
      </c>
      <c r="D28" s="411">
        <v>100</v>
      </c>
      <c r="E28" s="410">
        <v>1225896</v>
      </c>
      <c r="F28" s="411" t="s">
        <v>0</v>
      </c>
      <c r="G28" s="412">
        <v>1311624</v>
      </c>
      <c r="H28" s="410" t="s">
        <v>0</v>
      </c>
      <c r="I28" s="413">
        <v>1606126</v>
      </c>
      <c r="J28" s="411" t="s">
        <v>0</v>
      </c>
      <c r="K28" s="414">
        <v>1706835</v>
      </c>
      <c r="L28" s="410" t="s">
        <v>0</v>
      </c>
    </row>
    <row r="29" spans="1:12" ht="44.25" customHeight="1">
      <c r="A29" s="395">
        <v>32</v>
      </c>
      <c r="B29" s="421" t="s">
        <v>39</v>
      </c>
      <c r="C29" s="422" t="s">
        <v>0</v>
      </c>
      <c r="D29" s="423">
        <v>100</v>
      </c>
      <c r="E29" s="424">
        <v>88371</v>
      </c>
      <c r="F29" s="423" t="s">
        <v>0</v>
      </c>
      <c r="G29" s="425">
        <v>139319</v>
      </c>
      <c r="H29" s="424" t="s">
        <v>0</v>
      </c>
      <c r="I29" s="426">
        <v>87623</v>
      </c>
      <c r="J29" s="423" t="s">
        <v>0</v>
      </c>
      <c r="K29" s="427">
        <v>156066</v>
      </c>
      <c r="L29" s="424" t="s">
        <v>0</v>
      </c>
    </row>
    <row r="30" ht="29.25" customHeight="1">
      <c r="L30" s="388"/>
    </row>
    <row r="31" ht="29.25" customHeight="1">
      <c r="L31" s="388"/>
    </row>
    <row r="32" ht="29.25" customHeight="1">
      <c r="L32" s="388"/>
    </row>
    <row r="33" ht="29.25" customHeight="1"/>
    <row r="34" ht="29.25" customHeight="1"/>
    <row r="35" ht="29.25" customHeight="1"/>
    <row r="36" ht="29.25" customHeight="1"/>
  </sheetData>
  <mergeCells count="8">
    <mergeCell ref="K3:L3"/>
    <mergeCell ref="I2:L2"/>
    <mergeCell ref="I3:J3"/>
    <mergeCell ref="A5:B5"/>
    <mergeCell ref="A3:B4"/>
    <mergeCell ref="G3:H3"/>
    <mergeCell ref="C3:D3"/>
    <mergeCell ref="E3:F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60" zoomScaleNormal="75" workbookViewId="0" topLeftCell="A1">
      <selection activeCell="A16" sqref="A16"/>
    </sheetView>
  </sheetViews>
  <sheetFormatPr defaultColWidth="9.00390625" defaultRowHeight="40.5" customHeight="1"/>
  <cols>
    <col min="1" max="1" width="4.75390625" style="394" customWidth="1"/>
    <col min="2" max="2" width="15.25390625" style="394" customWidth="1"/>
    <col min="3" max="3" width="13.625" style="394" customWidth="1"/>
    <col min="4" max="4" width="9.625" style="394" customWidth="1"/>
    <col min="5" max="5" width="13.625" style="394" customWidth="1"/>
    <col min="6" max="6" width="9.625" style="394" customWidth="1"/>
    <col min="7" max="7" width="13.625" style="394" customWidth="1"/>
    <col min="8" max="8" width="10.625" style="394" customWidth="1"/>
    <col min="9" max="9" width="13.625" style="394" customWidth="1"/>
    <col min="10" max="10" width="9.625" style="394" customWidth="1"/>
    <col min="11" max="11" width="13.625" style="394" customWidth="1"/>
    <col min="12" max="12" width="10.625" style="430" customWidth="1"/>
    <col min="13" max="16384" width="9.00390625" style="394" customWidth="1"/>
  </cols>
  <sheetData>
    <row r="1" spans="1:12" s="456" customFormat="1" ht="40.5" customHeight="1">
      <c r="A1" s="431" t="s">
        <v>316</v>
      </c>
      <c r="B1" s="453"/>
      <c r="C1" s="454"/>
      <c r="D1" s="455"/>
      <c r="E1" s="455"/>
      <c r="F1" s="455"/>
      <c r="G1" s="455"/>
      <c r="H1" s="455"/>
      <c r="I1" s="455"/>
      <c r="J1" s="455"/>
      <c r="L1" s="453"/>
    </row>
    <row r="2" spans="1:13" s="436" customFormat="1" ht="19.5" customHeight="1">
      <c r="A2" s="388"/>
      <c r="B2" s="435"/>
      <c r="C2" s="437"/>
      <c r="D2" s="395"/>
      <c r="E2" s="395"/>
      <c r="F2" s="395"/>
      <c r="G2" s="395"/>
      <c r="H2" s="395"/>
      <c r="I2" s="667" t="s">
        <v>338</v>
      </c>
      <c r="J2" s="667"/>
      <c r="K2" s="667"/>
      <c r="L2" s="667"/>
      <c r="M2" s="667"/>
    </row>
    <row r="3" spans="1:12" ht="44.25" customHeight="1">
      <c r="A3" s="671" t="s">
        <v>70</v>
      </c>
      <c r="B3" s="672"/>
      <c r="C3" s="664" t="s">
        <v>302</v>
      </c>
      <c r="D3" s="665"/>
      <c r="E3" s="668" t="s">
        <v>322</v>
      </c>
      <c r="F3" s="664"/>
      <c r="G3" s="668" t="s">
        <v>303</v>
      </c>
      <c r="H3" s="664"/>
      <c r="I3" s="668" t="s">
        <v>304</v>
      </c>
      <c r="J3" s="664"/>
      <c r="K3" s="668" t="s">
        <v>305</v>
      </c>
      <c r="L3" s="664"/>
    </row>
    <row r="4" spans="1:12" ht="44.25" customHeight="1">
      <c r="A4" s="671"/>
      <c r="B4" s="672"/>
      <c r="C4" s="439"/>
      <c r="D4" s="440" t="s">
        <v>71</v>
      </c>
      <c r="E4" s="441"/>
      <c r="F4" s="440" t="s">
        <v>71</v>
      </c>
      <c r="G4" s="442"/>
      <c r="H4" s="443" t="s">
        <v>71</v>
      </c>
      <c r="I4" s="442"/>
      <c r="J4" s="443" t="s">
        <v>71</v>
      </c>
      <c r="K4" s="444"/>
      <c r="L4" s="445" t="s">
        <v>71</v>
      </c>
    </row>
    <row r="5" spans="1:12" s="389" customFormat="1" ht="44.25" customHeight="1">
      <c r="A5" s="669" t="s">
        <v>195</v>
      </c>
      <c r="B5" s="670"/>
      <c r="C5" s="457">
        <v>1404160</v>
      </c>
      <c r="D5" s="458">
        <v>100</v>
      </c>
      <c r="E5" s="459">
        <v>1353728</v>
      </c>
      <c r="F5" s="460">
        <f>E5/C5*100</f>
        <v>96.40838650865999</v>
      </c>
      <c r="G5" s="461">
        <v>1758822</v>
      </c>
      <c r="H5" s="462">
        <f>G5/C5*100</f>
        <v>125.25794781221514</v>
      </c>
      <c r="I5" s="463">
        <v>1570051</v>
      </c>
      <c r="J5" s="462">
        <f>I5/C5*100</f>
        <v>111.81425193710119</v>
      </c>
      <c r="K5" s="463">
        <f>SUM(K6:K29)</f>
        <v>2250630</v>
      </c>
      <c r="L5" s="464">
        <f>K5/C5*100</f>
        <v>160.28301618049227</v>
      </c>
    </row>
    <row r="6" spans="1:12" ht="44.25" customHeight="1">
      <c r="A6" s="438">
        <v>9</v>
      </c>
      <c r="B6" s="446" t="s">
        <v>25</v>
      </c>
      <c r="C6" s="465">
        <v>37458</v>
      </c>
      <c r="D6" s="466">
        <v>100</v>
      </c>
      <c r="E6" s="467">
        <v>29160</v>
      </c>
      <c r="F6" s="468">
        <f>E6/C6*100</f>
        <v>77.84718885151369</v>
      </c>
      <c r="G6" s="469">
        <v>36337</v>
      </c>
      <c r="H6" s="466">
        <f>G6/C6*100</f>
        <v>97.00731485930909</v>
      </c>
      <c r="I6" s="470">
        <v>20794</v>
      </c>
      <c r="J6" s="466">
        <f>I6/C6*100</f>
        <v>55.51284104864115</v>
      </c>
      <c r="K6" s="470">
        <v>104864</v>
      </c>
      <c r="L6" s="471">
        <f aca="true" t="shared" si="0" ref="L6:L27">K6/C6*100</f>
        <v>279.9508783170484</v>
      </c>
    </row>
    <row r="7" spans="1:12" ht="44.25" customHeight="1">
      <c r="A7" s="438">
        <v>10</v>
      </c>
      <c r="B7" s="447" t="s">
        <v>26</v>
      </c>
      <c r="C7" s="465" t="s">
        <v>3</v>
      </c>
      <c r="D7" s="466" t="s">
        <v>3</v>
      </c>
      <c r="E7" s="465" t="s">
        <v>3</v>
      </c>
      <c r="F7" s="466" t="s">
        <v>3</v>
      </c>
      <c r="G7" s="465" t="s">
        <v>3</v>
      </c>
      <c r="H7" s="466" t="s">
        <v>3</v>
      </c>
      <c r="I7" s="465" t="s">
        <v>3</v>
      </c>
      <c r="J7" s="466" t="s">
        <v>3</v>
      </c>
      <c r="K7" s="469" t="s">
        <v>0</v>
      </c>
      <c r="L7" s="465" t="s">
        <v>3</v>
      </c>
    </row>
    <row r="8" spans="1:12" ht="44.25" customHeight="1">
      <c r="A8" s="438">
        <v>11</v>
      </c>
      <c r="B8" s="446" t="s">
        <v>196</v>
      </c>
      <c r="C8" s="465" t="s">
        <v>3</v>
      </c>
      <c r="D8" s="466" t="s">
        <v>3</v>
      </c>
      <c r="E8" s="465" t="s">
        <v>3</v>
      </c>
      <c r="F8" s="466" t="s">
        <v>3</v>
      </c>
      <c r="G8" s="465" t="s">
        <v>3</v>
      </c>
      <c r="H8" s="466" t="s">
        <v>3</v>
      </c>
      <c r="I8" s="465" t="s">
        <v>3</v>
      </c>
      <c r="J8" s="466" t="s">
        <v>3</v>
      </c>
      <c r="K8" s="465" t="s">
        <v>3</v>
      </c>
      <c r="L8" s="472" t="s">
        <v>3</v>
      </c>
    </row>
    <row r="9" spans="1:12" ht="44.25" customHeight="1">
      <c r="A9" s="438">
        <v>12</v>
      </c>
      <c r="B9" s="446" t="s">
        <v>197</v>
      </c>
      <c r="C9" s="465" t="s">
        <v>0</v>
      </c>
      <c r="D9" s="466" t="s">
        <v>0</v>
      </c>
      <c r="E9" s="467">
        <v>82</v>
      </c>
      <c r="F9" s="466" t="s">
        <v>0</v>
      </c>
      <c r="G9" s="469">
        <v>5</v>
      </c>
      <c r="H9" s="466" t="s">
        <v>0</v>
      </c>
      <c r="I9" s="470" t="s">
        <v>3</v>
      </c>
      <c r="J9" s="465" t="s">
        <v>3</v>
      </c>
      <c r="K9" s="470" t="s">
        <v>3</v>
      </c>
      <c r="L9" s="465" t="s">
        <v>3</v>
      </c>
    </row>
    <row r="10" spans="1:12" ht="44.25" customHeight="1">
      <c r="A10" s="438">
        <v>13</v>
      </c>
      <c r="B10" s="446" t="s">
        <v>198</v>
      </c>
      <c r="C10" s="465">
        <v>13425</v>
      </c>
      <c r="D10" s="466">
        <v>100</v>
      </c>
      <c r="E10" s="467">
        <v>3007</v>
      </c>
      <c r="F10" s="468">
        <f>E10/C10*100</f>
        <v>22.398510242085663</v>
      </c>
      <c r="G10" s="469">
        <v>83022</v>
      </c>
      <c r="H10" s="466">
        <f>G10/C10*100</f>
        <v>618.413407821229</v>
      </c>
      <c r="I10" s="470">
        <v>16763</v>
      </c>
      <c r="J10" s="466">
        <f>I10/C10*100</f>
        <v>124.86405959031657</v>
      </c>
      <c r="K10" s="470">
        <v>170337</v>
      </c>
      <c r="L10" s="471">
        <f t="shared" si="0"/>
        <v>1268.804469273743</v>
      </c>
    </row>
    <row r="11" spans="1:13" ht="44.25" customHeight="1">
      <c r="A11" s="438">
        <v>14</v>
      </c>
      <c r="B11" s="446" t="s">
        <v>199</v>
      </c>
      <c r="C11" s="465" t="s">
        <v>0</v>
      </c>
      <c r="D11" s="466" t="s">
        <v>0</v>
      </c>
      <c r="E11" s="467">
        <v>10015</v>
      </c>
      <c r="F11" s="466" t="s">
        <v>0</v>
      </c>
      <c r="G11" s="469">
        <v>3603</v>
      </c>
      <c r="H11" s="466" t="s">
        <v>0</v>
      </c>
      <c r="I11" s="470">
        <v>8619</v>
      </c>
      <c r="J11" s="466" t="s">
        <v>0</v>
      </c>
      <c r="K11" s="470">
        <v>19432</v>
      </c>
      <c r="L11" s="472" t="s">
        <v>0</v>
      </c>
      <c r="M11" s="448"/>
    </row>
    <row r="12" spans="1:12" ht="44.25" customHeight="1">
      <c r="A12" s="438">
        <v>15</v>
      </c>
      <c r="B12" s="447" t="s">
        <v>27</v>
      </c>
      <c r="C12" s="465">
        <v>489</v>
      </c>
      <c r="D12" s="466">
        <v>100</v>
      </c>
      <c r="E12" s="467">
        <v>350</v>
      </c>
      <c r="F12" s="468">
        <f>E12/C12*100</f>
        <v>71.57464212678937</v>
      </c>
      <c r="G12" s="469">
        <v>972</v>
      </c>
      <c r="H12" s="466">
        <f>G12/C12*100</f>
        <v>198.77300613496934</v>
      </c>
      <c r="I12" s="470">
        <v>2394</v>
      </c>
      <c r="J12" s="466">
        <f>I12/C12*100</f>
        <v>489.57055214723925</v>
      </c>
      <c r="K12" s="470">
        <v>239</v>
      </c>
      <c r="L12" s="471">
        <f t="shared" si="0"/>
        <v>48.875255623721884</v>
      </c>
    </row>
    <row r="13" spans="1:14" ht="44.25" customHeight="1">
      <c r="A13" s="438">
        <v>16</v>
      </c>
      <c r="B13" s="446" t="s">
        <v>200</v>
      </c>
      <c r="C13" s="465">
        <v>381</v>
      </c>
      <c r="D13" s="466">
        <v>100</v>
      </c>
      <c r="E13" s="467">
        <v>258</v>
      </c>
      <c r="F13" s="468">
        <f>E13/C13*100</f>
        <v>67.71653543307087</v>
      </c>
      <c r="G13" s="469">
        <v>623</v>
      </c>
      <c r="H13" s="466">
        <f>G13/C13*100</f>
        <v>163.51706036745406</v>
      </c>
      <c r="I13" s="470">
        <v>803</v>
      </c>
      <c r="J13" s="466">
        <f>I13/C13*100</f>
        <v>210.76115485564304</v>
      </c>
      <c r="K13" s="470">
        <v>125</v>
      </c>
      <c r="L13" s="471">
        <f t="shared" si="0"/>
        <v>32.808398950131235</v>
      </c>
      <c r="M13" s="390"/>
      <c r="N13" s="390"/>
    </row>
    <row r="14" spans="1:14" ht="44.25" customHeight="1">
      <c r="A14" s="438">
        <v>17</v>
      </c>
      <c r="B14" s="446" t="s">
        <v>201</v>
      </c>
      <c r="C14" s="465" t="s">
        <v>0</v>
      </c>
      <c r="D14" s="466" t="s">
        <v>0</v>
      </c>
      <c r="E14" s="465" t="s">
        <v>0</v>
      </c>
      <c r="F14" s="466" t="s">
        <v>0</v>
      </c>
      <c r="G14" s="465" t="s">
        <v>0</v>
      </c>
      <c r="H14" s="466" t="s">
        <v>0</v>
      </c>
      <c r="I14" s="465" t="s">
        <v>0</v>
      </c>
      <c r="J14" s="466" t="s">
        <v>0</v>
      </c>
      <c r="K14" s="470">
        <v>68012</v>
      </c>
      <c r="L14" s="465" t="s">
        <v>0</v>
      </c>
      <c r="M14" s="390"/>
      <c r="N14" s="390"/>
    </row>
    <row r="15" spans="1:12" ht="44.25" customHeight="1">
      <c r="A15" s="438">
        <v>18</v>
      </c>
      <c r="B15" s="447" t="s">
        <v>29</v>
      </c>
      <c r="C15" s="465" t="s">
        <v>0</v>
      </c>
      <c r="D15" s="466" t="s">
        <v>0</v>
      </c>
      <c r="E15" s="465" t="s">
        <v>0</v>
      </c>
      <c r="F15" s="466" t="s">
        <v>0</v>
      </c>
      <c r="G15" s="465" t="s">
        <v>0</v>
      </c>
      <c r="H15" s="466" t="s">
        <v>0</v>
      </c>
      <c r="I15" s="465" t="s">
        <v>0</v>
      </c>
      <c r="J15" s="466" t="s">
        <v>0</v>
      </c>
      <c r="K15" s="470" t="s">
        <v>0</v>
      </c>
      <c r="L15" s="472" t="s">
        <v>0</v>
      </c>
    </row>
    <row r="16" spans="1:12" ht="44.25" customHeight="1">
      <c r="A16" s="438">
        <v>19</v>
      </c>
      <c r="B16" s="446" t="s">
        <v>30</v>
      </c>
      <c r="C16" s="465">
        <v>322294</v>
      </c>
      <c r="D16" s="466">
        <v>100</v>
      </c>
      <c r="E16" s="467">
        <v>402486</v>
      </c>
      <c r="F16" s="468">
        <f>E16/C16*100</f>
        <v>124.88162981625473</v>
      </c>
      <c r="G16" s="469">
        <v>403454</v>
      </c>
      <c r="H16" s="466">
        <f>G16/C16*100</f>
        <v>125.18197670449962</v>
      </c>
      <c r="I16" s="470">
        <v>400446</v>
      </c>
      <c r="J16" s="466">
        <f>I16/C16*100</f>
        <v>124.24866736582128</v>
      </c>
      <c r="K16" s="470">
        <v>383308</v>
      </c>
      <c r="L16" s="471">
        <f t="shared" si="0"/>
        <v>118.93116223075826</v>
      </c>
    </row>
    <row r="17" spans="1:12" ht="44.25" customHeight="1">
      <c r="A17" s="438">
        <v>20</v>
      </c>
      <c r="B17" s="446" t="s">
        <v>202</v>
      </c>
      <c r="C17" s="465" t="s">
        <v>0</v>
      </c>
      <c r="D17" s="466" t="s">
        <v>0</v>
      </c>
      <c r="E17" s="467">
        <v>29289</v>
      </c>
      <c r="F17" s="466" t="s">
        <v>0</v>
      </c>
      <c r="G17" s="469">
        <v>47190</v>
      </c>
      <c r="H17" s="466" t="s">
        <v>0</v>
      </c>
      <c r="I17" s="470">
        <v>34992</v>
      </c>
      <c r="J17" s="466" t="s">
        <v>0</v>
      </c>
      <c r="K17" s="470">
        <v>64093</v>
      </c>
      <c r="L17" s="472" t="s">
        <v>0</v>
      </c>
    </row>
    <row r="18" spans="1:12" ht="44.25" customHeight="1">
      <c r="A18" s="438">
        <v>21</v>
      </c>
      <c r="B18" s="446" t="s">
        <v>31</v>
      </c>
      <c r="C18" s="465" t="s">
        <v>3</v>
      </c>
      <c r="D18" s="466" t="s">
        <v>3</v>
      </c>
      <c r="E18" s="465" t="s">
        <v>3</v>
      </c>
      <c r="F18" s="466" t="s">
        <v>3</v>
      </c>
      <c r="G18" s="465" t="s">
        <v>3</v>
      </c>
      <c r="H18" s="466" t="s">
        <v>3</v>
      </c>
      <c r="I18" s="465" t="s">
        <v>3</v>
      </c>
      <c r="J18" s="466" t="s">
        <v>3</v>
      </c>
      <c r="K18" s="465" t="s">
        <v>3</v>
      </c>
      <c r="L18" s="472" t="s">
        <v>3</v>
      </c>
    </row>
    <row r="19" spans="1:12" ht="44.25" customHeight="1">
      <c r="A19" s="438">
        <v>22</v>
      </c>
      <c r="B19" s="447" t="s">
        <v>32</v>
      </c>
      <c r="C19" s="465">
        <v>27181</v>
      </c>
      <c r="D19" s="466">
        <v>100</v>
      </c>
      <c r="E19" s="467">
        <v>389413</v>
      </c>
      <c r="F19" s="468">
        <f>E19/C19*100</f>
        <v>1432.6662006548693</v>
      </c>
      <c r="G19" s="469">
        <v>33877</v>
      </c>
      <c r="H19" s="466">
        <f>G19/C19*100</f>
        <v>124.63485522975608</v>
      </c>
      <c r="I19" s="470">
        <v>35970</v>
      </c>
      <c r="J19" s="466">
        <f>I19/C19*100</f>
        <v>132.33508700930798</v>
      </c>
      <c r="K19" s="470">
        <v>28023</v>
      </c>
      <c r="L19" s="471">
        <f t="shared" si="0"/>
        <v>103.0977521062507</v>
      </c>
    </row>
    <row r="20" spans="1:12" ht="44.25" customHeight="1">
      <c r="A20" s="438">
        <v>23</v>
      </c>
      <c r="B20" s="446" t="s">
        <v>203</v>
      </c>
      <c r="C20" s="465" t="s">
        <v>0</v>
      </c>
      <c r="D20" s="466" t="s">
        <v>0</v>
      </c>
      <c r="E20" s="469" t="s">
        <v>307</v>
      </c>
      <c r="F20" s="465" t="s">
        <v>307</v>
      </c>
      <c r="G20" s="469" t="s">
        <v>3</v>
      </c>
      <c r="H20" s="465" t="s">
        <v>307</v>
      </c>
      <c r="I20" s="470" t="s">
        <v>3</v>
      </c>
      <c r="J20" s="465" t="s">
        <v>307</v>
      </c>
      <c r="K20" s="470" t="s">
        <v>3</v>
      </c>
      <c r="L20" s="465" t="s">
        <v>307</v>
      </c>
    </row>
    <row r="21" spans="1:12" ht="44.25" customHeight="1">
      <c r="A21" s="438">
        <v>24</v>
      </c>
      <c r="B21" s="446" t="s">
        <v>204</v>
      </c>
      <c r="C21" s="465" t="s">
        <v>0</v>
      </c>
      <c r="D21" s="466" t="s">
        <v>0</v>
      </c>
      <c r="E21" s="467">
        <v>92689</v>
      </c>
      <c r="F21" s="466" t="s">
        <v>0</v>
      </c>
      <c r="G21" s="469">
        <v>126758</v>
      </c>
      <c r="H21" s="466" t="s">
        <v>0</v>
      </c>
      <c r="I21" s="470">
        <v>142366</v>
      </c>
      <c r="J21" s="466" t="s">
        <v>0</v>
      </c>
      <c r="K21" s="470">
        <v>103863</v>
      </c>
      <c r="L21" s="472" t="s">
        <v>0</v>
      </c>
    </row>
    <row r="22" spans="1:12" ht="44.25" customHeight="1">
      <c r="A22" s="438">
        <v>25</v>
      </c>
      <c r="B22" s="446" t="s">
        <v>205</v>
      </c>
      <c r="C22" s="465">
        <v>52081</v>
      </c>
      <c r="D22" s="466">
        <v>100</v>
      </c>
      <c r="E22" s="467">
        <v>50216</v>
      </c>
      <c r="F22" s="468">
        <f>E22/C22*100</f>
        <v>96.41903957297286</v>
      </c>
      <c r="G22" s="469">
        <v>40060</v>
      </c>
      <c r="H22" s="466">
        <f>G22/C22*100</f>
        <v>76.9186459553388</v>
      </c>
      <c r="I22" s="470">
        <v>69138</v>
      </c>
      <c r="J22" s="466">
        <f>I22/C22*100</f>
        <v>132.75090724064438</v>
      </c>
      <c r="K22" s="470">
        <v>38478</v>
      </c>
      <c r="L22" s="471">
        <f t="shared" si="0"/>
        <v>73.88106987193026</v>
      </c>
    </row>
    <row r="23" spans="1:12" ht="44.25" customHeight="1">
      <c r="A23" s="438">
        <v>26</v>
      </c>
      <c r="B23" s="446" t="s">
        <v>33</v>
      </c>
      <c r="C23" s="465">
        <v>495</v>
      </c>
      <c r="D23" s="466">
        <v>100</v>
      </c>
      <c r="E23" s="467">
        <v>1945</v>
      </c>
      <c r="F23" s="468">
        <f>E23/C23*100</f>
        <v>392.92929292929296</v>
      </c>
      <c r="G23" s="469">
        <v>235422</v>
      </c>
      <c r="H23" s="466">
        <f>G23/C23*100</f>
        <v>47560</v>
      </c>
      <c r="I23" s="470">
        <v>10630</v>
      </c>
      <c r="J23" s="466">
        <f>I23/C23*100</f>
        <v>2147.4747474747473</v>
      </c>
      <c r="K23" s="470">
        <v>100536</v>
      </c>
      <c r="L23" s="471">
        <f t="shared" si="0"/>
        <v>20310.30303030303</v>
      </c>
    </row>
    <row r="24" spans="1:12" ht="44.25" customHeight="1">
      <c r="A24" s="438">
        <v>27</v>
      </c>
      <c r="B24" s="446" t="s">
        <v>34</v>
      </c>
      <c r="C24" s="465">
        <v>63900</v>
      </c>
      <c r="D24" s="466">
        <v>100</v>
      </c>
      <c r="E24" s="467">
        <v>48226</v>
      </c>
      <c r="F24" s="468">
        <f>E24/C24*100</f>
        <v>75.47104851330204</v>
      </c>
      <c r="G24" s="469">
        <v>10184</v>
      </c>
      <c r="H24" s="466">
        <f>G24/C24*100</f>
        <v>15.937402190923317</v>
      </c>
      <c r="I24" s="470">
        <v>44640</v>
      </c>
      <c r="J24" s="466">
        <f>I24/C24*100</f>
        <v>69.85915492957746</v>
      </c>
      <c r="K24" s="470">
        <v>234470</v>
      </c>
      <c r="L24" s="471">
        <f t="shared" si="0"/>
        <v>366.93270735524254</v>
      </c>
    </row>
    <row r="25" spans="1:12" ht="44.25" customHeight="1">
      <c r="A25" s="438">
        <v>28</v>
      </c>
      <c r="B25" s="446" t="s">
        <v>35</v>
      </c>
      <c r="C25" s="465" t="s">
        <v>0</v>
      </c>
      <c r="D25" s="466" t="s">
        <v>0</v>
      </c>
      <c r="E25" s="467">
        <v>20754</v>
      </c>
      <c r="F25" s="465" t="s">
        <v>0</v>
      </c>
      <c r="G25" s="469">
        <v>15547</v>
      </c>
      <c r="H25" s="465" t="s">
        <v>0</v>
      </c>
      <c r="I25" s="470">
        <v>7184</v>
      </c>
      <c r="J25" s="465" t="s">
        <v>0</v>
      </c>
      <c r="K25" s="470">
        <v>11703</v>
      </c>
      <c r="L25" s="465" t="s">
        <v>0</v>
      </c>
    </row>
    <row r="26" spans="1:12" ht="44.25" customHeight="1">
      <c r="A26" s="438">
        <v>29</v>
      </c>
      <c r="B26" s="446" t="s">
        <v>36</v>
      </c>
      <c r="C26" s="465">
        <v>174724</v>
      </c>
      <c r="D26" s="466">
        <v>100</v>
      </c>
      <c r="E26" s="467">
        <v>385878</v>
      </c>
      <c r="F26" s="468">
        <f>E26/C26*100</f>
        <v>220.85002632723612</v>
      </c>
      <c r="G26" s="469">
        <v>424561</v>
      </c>
      <c r="H26" s="466">
        <f>G26/C26*100</f>
        <v>242.9895148920583</v>
      </c>
      <c r="I26" s="470">
        <v>469055</v>
      </c>
      <c r="J26" s="466">
        <f>I26/C26*100</f>
        <v>268.45482017353083</v>
      </c>
      <c r="K26" s="470">
        <v>573731</v>
      </c>
      <c r="L26" s="471">
        <f t="shared" si="0"/>
        <v>328.3641629083583</v>
      </c>
    </row>
    <row r="27" spans="1:12" ht="44.25" customHeight="1">
      <c r="A27" s="438">
        <v>30</v>
      </c>
      <c r="B27" s="446" t="s">
        <v>37</v>
      </c>
      <c r="C27" s="465">
        <v>94264</v>
      </c>
      <c r="D27" s="466">
        <v>100</v>
      </c>
      <c r="E27" s="467">
        <v>120853</v>
      </c>
      <c r="F27" s="468">
        <f>E27/C27*100</f>
        <v>128.20695069167445</v>
      </c>
      <c r="G27" s="469">
        <v>139268</v>
      </c>
      <c r="H27" s="466">
        <f>G27/C27*100</f>
        <v>147.7425103963337</v>
      </c>
      <c r="I27" s="470">
        <v>210497</v>
      </c>
      <c r="J27" s="466">
        <f>I27/C27*100</f>
        <v>223.3058219468726</v>
      </c>
      <c r="K27" s="470">
        <v>189950</v>
      </c>
      <c r="L27" s="471">
        <f t="shared" si="0"/>
        <v>201.50852923703638</v>
      </c>
    </row>
    <row r="28" spans="1:13" ht="44.25" customHeight="1">
      <c r="A28" s="438">
        <v>31</v>
      </c>
      <c r="B28" s="446" t="s">
        <v>38</v>
      </c>
      <c r="C28" s="465" t="s">
        <v>0</v>
      </c>
      <c r="D28" s="466" t="s">
        <v>0</v>
      </c>
      <c r="E28" s="467">
        <v>51232</v>
      </c>
      <c r="F28" s="466" t="s">
        <v>0</v>
      </c>
      <c r="G28" s="469">
        <v>137891</v>
      </c>
      <c r="H28" s="466" t="s">
        <v>0</v>
      </c>
      <c r="I28" s="470">
        <v>45099</v>
      </c>
      <c r="J28" s="466" t="s">
        <v>0</v>
      </c>
      <c r="K28" s="470">
        <v>70909</v>
      </c>
      <c r="L28" s="472" t="s">
        <v>0</v>
      </c>
      <c r="M28" s="448"/>
    </row>
    <row r="29" spans="1:13" ht="44.25" customHeight="1">
      <c r="A29" s="397">
        <v>32</v>
      </c>
      <c r="B29" s="449" t="s">
        <v>39</v>
      </c>
      <c r="C29" s="473" t="s">
        <v>0</v>
      </c>
      <c r="D29" s="474" t="s">
        <v>0</v>
      </c>
      <c r="E29" s="475">
        <v>40</v>
      </c>
      <c r="F29" s="476" t="s">
        <v>0</v>
      </c>
      <c r="G29" s="477">
        <v>3321</v>
      </c>
      <c r="H29" s="476" t="s">
        <v>0</v>
      </c>
      <c r="I29" s="478">
        <v>18680</v>
      </c>
      <c r="J29" s="476" t="s">
        <v>0</v>
      </c>
      <c r="K29" s="478">
        <v>88557</v>
      </c>
      <c r="L29" s="473" t="s">
        <v>0</v>
      </c>
      <c r="M29" s="448"/>
    </row>
    <row r="30" spans="1:12" ht="25.5" customHeight="1">
      <c r="A30" s="394" t="s">
        <v>255</v>
      </c>
      <c r="E30" s="448"/>
      <c r="F30" s="450"/>
      <c r="K30" s="451"/>
      <c r="L30" s="388"/>
    </row>
    <row r="31" ht="21.75" customHeight="1">
      <c r="K31" s="451"/>
    </row>
    <row r="32" ht="21.75" customHeight="1">
      <c r="K32" s="451"/>
    </row>
    <row r="33" ht="21.75" customHeight="1">
      <c r="K33" s="452"/>
    </row>
  </sheetData>
  <mergeCells count="8">
    <mergeCell ref="A5:B5"/>
    <mergeCell ref="A3:B4"/>
    <mergeCell ref="C3:D3"/>
    <mergeCell ref="E3:F3"/>
    <mergeCell ref="I2:M2"/>
    <mergeCell ref="K3:L3"/>
    <mergeCell ref="I3:J3"/>
    <mergeCell ref="G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SheetLayoutView="75" workbookViewId="0" topLeftCell="A1">
      <selection activeCell="K6" sqref="K6"/>
    </sheetView>
  </sheetViews>
  <sheetFormatPr defaultColWidth="9.00390625" defaultRowHeight="13.5"/>
  <cols>
    <col min="1" max="1" width="12.625" style="28" customWidth="1"/>
    <col min="2" max="4" width="11.50390625" style="28" customWidth="1"/>
    <col min="5" max="5" width="11.50390625" style="380" customWidth="1"/>
    <col min="6" max="6" width="13.75390625" style="18" customWidth="1"/>
    <col min="7" max="7" width="11.50390625" style="380" customWidth="1"/>
    <col min="8" max="8" width="11.50390625" style="28" customWidth="1"/>
    <col min="9" max="9" width="11.50390625" style="380" customWidth="1"/>
    <col min="10" max="16384" width="9.00390625" style="28" customWidth="1"/>
  </cols>
  <sheetData>
    <row r="1" spans="1:9" s="294" customFormat="1" ht="50.25" customHeight="1">
      <c r="A1" s="313" t="s">
        <v>315</v>
      </c>
      <c r="E1" s="381"/>
      <c r="F1" s="382"/>
      <c r="G1" s="381"/>
      <c r="I1" s="381"/>
    </row>
    <row r="2" spans="1:10" ht="49.5" customHeight="1">
      <c r="A2" s="673" t="s">
        <v>62</v>
      </c>
      <c r="B2" s="675" t="s">
        <v>4</v>
      </c>
      <c r="C2" s="676"/>
      <c r="D2" s="675" t="s">
        <v>5</v>
      </c>
      <c r="E2" s="676"/>
      <c r="F2" s="675" t="s">
        <v>6</v>
      </c>
      <c r="G2" s="676"/>
      <c r="H2" s="677" t="s">
        <v>7</v>
      </c>
      <c r="I2" s="678"/>
      <c r="J2" s="342"/>
    </row>
    <row r="3" spans="1:9" ht="49.5" customHeight="1">
      <c r="A3" s="674"/>
      <c r="B3" s="343" t="s">
        <v>8</v>
      </c>
      <c r="C3" s="344" t="s">
        <v>9</v>
      </c>
      <c r="D3" s="345" t="s">
        <v>10</v>
      </c>
      <c r="E3" s="346" t="s">
        <v>9</v>
      </c>
      <c r="F3" s="347" t="s">
        <v>11</v>
      </c>
      <c r="G3" s="346" t="s">
        <v>9</v>
      </c>
      <c r="H3" s="343" t="s">
        <v>11</v>
      </c>
      <c r="I3" s="348" t="s">
        <v>9</v>
      </c>
    </row>
    <row r="4" spans="1:9" ht="15" customHeight="1">
      <c r="A4" s="349"/>
      <c r="B4" s="350"/>
      <c r="C4" s="351"/>
      <c r="D4" s="350"/>
      <c r="E4" s="352"/>
      <c r="F4" s="353"/>
      <c r="G4" s="354"/>
      <c r="H4" s="350"/>
      <c r="I4" s="355"/>
    </row>
    <row r="5" spans="1:10" s="12" customFormat="1" ht="49.5" customHeight="1">
      <c r="A5" s="356" t="s">
        <v>12</v>
      </c>
      <c r="B5" s="357">
        <f>B20+B22</f>
        <v>5418</v>
      </c>
      <c r="C5" s="358">
        <v>100</v>
      </c>
      <c r="D5" s="357">
        <f>D20+D22</f>
        <v>218656</v>
      </c>
      <c r="E5" s="358">
        <v>100</v>
      </c>
      <c r="F5" s="357">
        <f>F20+F22</f>
        <v>924534254</v>
      </c>
      <c r="G5" s="358">
        <v>100</v>
      </c>
      <c r="H5" s="359">
        <f>H20+H22</f>
        <v>37608999</v>
      </c>
      <c r="I5" s="360">
        <v>100</v>
      </c>
      <c r="J5" s="361"/>
    </row>
    <row r="6" spans="1:10" ht="49.5" customHeight="1">
      <c r="A6" s="349" t="s">
        <v>13</v>
      </c>
      <c r="B6" s="144">
        <v>659</v>
      </c>
      <c r="C6" s="362">
        <f aca="true" t="shared" si="0" ref="C6:C19">B6/$B$5*100</f>
        <v>12.163159837578442</v>
      </c>
      <c r="D6" s="245">
        <v>35944</v>
      </c>
      <c r="E6" s="362">
        <f aca="true" t="shared" si="1" ref="E6:E19">D6/$D$5*100</f>
        <v>16.43860676130543</v>
      </c>
      <c r="F6" s="217">
        <v>172669957</v>
      </c>
      <c r="G6" s="362">
        <f>F6/$F$5%</f>
        <v>18.67642613055633</v>
      </c>
      <c r="H6" s="363">
        <v>7331103</v>
      </c>
      <c r="I6" s="364">
        <f>H6/$H$5%</f>
        <v>19.492949014675983</v>
      </c>
      <c r="J6" s="31"/>
    </row>
    <row r="7" spans="1:10" ht="49.5" customHeight="1">
      <c r="A7" s="349" t="s">
        <v>14</v>
      </c>
      <c r="B7" s="365">
        <v>801</v>
      </c>
      <c r="C7" s="362">
        <f t="shared" si="0"/>
        <v>14.784053156146179</v>
      </c>
      <c r="D7" s="245">
        <v>17692</v>
      </c>
      <c r="E7" s="362">
        <f t="shared" si="1"/>
        <v>8.091248353578223</v>
      </c>
      <c r="F7" s="217">
        <v>41790843</v>
      </c>
      <c r="G7" s="362">
        <f aca="true" t="shared" si="2" ref="G7:G22">F7/$F$5%</f>
        <v>4.520204937696122</v>
      </c>
      <c r="H7" s="245">
        <v>2172481</v>
      </c>
      <c r="I7" s="364">
        <f aca="true" t="shared" si="3" ref="I7:I19">H7/$H$5%</f>
        <v>5.776492482557167</v>
      </c>
      <c r="J7" s="31"/>
    </row>
    <row r="8" spans="1:10" ht="49.5" customHeight="1">
      <c r="A8" s="349" t="s">
        <v>15</v>
      </c>
      <c r="B8" s="144">
        <v>225</v>
      </c>
      <c r="C8" s="362">
        <f t="shared" si="0"/>
        <v>4.152823920265781</v>
      </c>
      <c r="D8" s="245">
        <v>7410</v>
      </c>
      <c r="E8" s="362">
        <f t="shared" si="1"/>
        <v>3.388884823649934</v>
      </c>
      <c r="F8" s="217">
        <v>25164663</v>
      </c>
      <c r="G8" s="362">
        <f t="shared" si="2"/>
        <v>2.721874596979508</v>
      </c>
      <c r="H8" s="245">
        <v>1324910</v>
      </c>
      <c r="I8" s="364">
        <f t="shared" si="3"/>
        <v>3.5228536659537255</v>
      </c>
      <c r="J8" s="31"/>
    </row>
    <row r="9" spans="1:10" ht="49.5" customHeight="1">
      <c r="A9" s="349" t="s">
        <v>16</v>
      </c>
      <c r="B9" s="144">
        <v>510</v>
      </c>
      <c r="C9" s="362">
        <f t="shared" si="0"/>
        <v>9.413067552602437</v>
      </c>
      <c r="D9" s="245">
        <v>15430</v>
      </c>
      <c r="E9" s="362">
        <f t="shared" si="1"/>
        <v>7.056746670569296</v>
      </c>
      <c r="F9" s="217">
        <v>38990883</v>
      </c>
      <c r="G9" s="362">
        <f t="shared" si="2"/>
        <v>4.21735407112347</v>
      </c>
      <c r="H9" s="245">
        <v>2203498</v>
      </c>
      <c r="I9" s="364">
        <f t="shared" si="3"/>
        <v>5.858964765321193</v>
      </c>
      <c r="J9" s="31"/>
    </row>
    <row r="10" spans="1:10" ht="49.5" customHeight="1">
      <c r="A10" s="349" t="s">
        <v>17</v>
      </c>
      <c r="B10" s="144">
        <v>508</v>
      </c>
      <c r="C10" s="362">
        <f t="shared" si="0"/>
        <v>9.376153562200074</v>
      </c>
      <c r="D10" s="245">
        <v>14867</v>
      </c>
      <c r="E10" s="362">
        <f t="shared" si="1"/>
        <v>6.799264598273086</v>
      </c>
      <c r="F10" s="217">
        <v>44646705</v>
      </c>
      <c r="G10" s="362">
        <f t="shared" si="2"/>
        <v>4.829102308198524</v>
      </c>
      <c r="H10" s="245">
        <v>2250630</v>
      </c>
      <c r="I10" s="364">
        <f t="shared" si="3"/>
        <v>5.984285835419337</v>
      </c>
      <c r="J10" s="31"/>
    </row>
    <row r="11" spans="1:10" ht="49.5" customHeight="1">
      <c r="A11" s="349" t="s">
        <v>18</v>
      </c>
      <c r="B11" s="144">
        <v>237</v>
      </c>
      <c r="C11" s="362">
        <f t="shared" si="0"/>
        <v>4.374307862679956</v>
      </c>
      <c r="D11" s="245">
        <v>8092</v>
      </c>
      <c r="E11" s="362">
        <f t="shared" si="1"/>
        <v>3.7007902824528025</v>
      </c>
      <c r="F11" s="217">
        <v>35198418</v>
      </c>
      <c r="G11" s="362">
        <f t="shared" si="2"/>
        <v>3.8071513140496362</v>
      </c>
      <c r="H11" s="245">
        <v>1254129</v>
      </c>
      <c r="I11" s="364">
        <f t="shared" si="3"/>
        <v>3.3346513689449697</v>
      </c>
      <c r="J11" s="31"/>
    </row>
    <row r="12" spans="1:10" ht="49.5" customHeight="1">
      <c r="A12" s="349" t="s">
        <v>19</v>
      </c>
      <c r="B12" s="144">
        <v>324</v>
      </c>
      <c r="C12" s="362">
        <f t="shared" si="0"/>
        <v>5.980066445182724</v>
      </c>
      <c r="D12" s="245">
        <v>17048</v>
      </c>
      <c r="E12" s="362">
        <f t="shared" si="1"/>
        <v>7.796721791306894</v>
      </c>
      <c r="F12" s="217">
        <v>76388127</v>
      </c>
      <c r="G12" s="362">
        <f t="shared" si="2"/>
        <v>8.262336054019261</v>
      </c>
      <c r="H12" s="245">
        <v>3661059</v>
      </c>
      <c r="I12" s="364">
        <f t="shared" si="3"/>
        <v>9.734529227964828</v>
      </c>
      <c r="J12" s="31"/>
    </row>
    <row r="13" spans="1:10" ht="49.5" customHeight="1">
      <c r="A13" s="349" t="s">
        <v>20</v>
      </c>
      <c r="B13" s="144">
        <v>163</v>
      </c>
      <c r="C13" s="362">
        <f t="shared" si="0"/>
        <v>3.0084902177925437</v>
      </c>
      <c r="D13" s="245">
        <v>14304</v>
      </c>
      <c r="E13" s="362">
        <f t="shared" si="1"/>
        <v>6.541782525976878</v>
      </c>
      <c r="F13" s="217">
        <v>68028357</v>
      </c>
      <c r="G13" s="362">
        <f t="shared" si="2"/>
        <v>7.358121854942111</v>
      </c>
      <c r="H13" s="245">
        <v>3030804</v>
      </c>
      <c r="I13" s="364">
        <f t="shared" si="3"/>
        <v>8.058720201513474</v>
      </c>
      <c r="J13" s="31"/>
    </row>
    <row r="14" spans="1:10" ht="49.5" customHeight="1">
      <c r="A14" s="349" t="s">
        <v>21</v>
      </c>
      <c r="B14" s="144">
        <v>195</v>
      </c>
      <c r="C14" s="362">
        <f t="shared" si="0"/>
        <v>3.599114064230343</v>
      </c>
      <c r="D14" s="245">
        <v>12264</v>
      </c>
      <c r="E14" s="362">
        <f t="shared" si="1"/>
        <v>5.608810185862724</v>
      </c>
      <c r="F14" s="217">
        <v>88335273</v>
      </c>
      <c r="G14" s="362">
        <f t="shared" si="2"/>
        <v>9.554570057065728</v>
      </c>
      <c r="H14" s="245">
        <v>2999538</v>
      </c>
      <c r="I14" s="364">
        <f t="shared" si="3"/>
        <v>7.975585843164824</v>
      </c>
      <c r="J14" s="31"/>
    </row>
    <row r="15" spans="1:10" ht="49.5" customHeight="1">
      <c r="A15" s="349" t="s">
        <v>22</v>
      </c>
      <c r="B15" s="144">
        <v>78</v>
      </c>
      <c r="C15" s="362">
        <f t="shared" si="0"/>
        <v>1.4396456256921373</v>
      </c>
      <c r="D15" s="245">
        <v>5080</v>
      </c>
      <c r="E15" s="362">
        <f t="shared" si="1"/>
        <v>2.3232840626372018</v>
      </c>
      <c r="F15" s="217">
        <v>36795724</v>
      </c>
      <c r="G15" s="362">
        <f t="shared" si="2"/>
        <v>3.979920034417676</v>
      </c>
      <c r="H15" s="245">
        <v>740197</v>
      </c>
      <c r="I15" s="364">
        <f t="shared" si="3"/>
        <v>1.9681379980360552</v>
      </c>
      <c r="J15" s="31"/>
    </row>
    <row r="16" spans="1:10" ht="49.5" customHeight="1">
      <c r="A16" s="349" t="s">
        <v>186</v>
      </c>
      <c r="B16" s="144">
        <v>267</v>
      </c>
      <c r="C16" s="362">
        <f t="shared" si="0"/>
        <v>4.9280177187153935</v>
      </c>
      <c r="D16" s="245">
        <v>11370</v>
      </c>
      <c r="E16" s="362">
        <f t="shared" si="1"/>
        <v>5.19994877798917</v>
      </c>
      <c r="F16" s="217">
        <v>39107062</v>
      </c>
      <c r="G16" s="362">
        <f t="shared" si="2"/>
        <v>4.229920290222152</v>
      </c>
      <c r="H16" s="245">
        <v>2495717</v>
      </c>
      <c r="I16" s="364">
        <f t="shared" si="3"/>
        <v>6.635956995292537</v>
      </c>
      <c r="J16" s="31"/>
    </row>
    <row r="17" spans="1:10" ht="49.5" customHeight="1">
      <c r="A17" s="349" t="s">
        <v>286</v>
      </c>
      <c r="B17" s="144">
        <v>113</v>
      </c>
      <c r="C17" s="362">
        <f t="shared" si="0"/>
        <v>2.085640457733481</v>
      </c>
      <c r="D17" s="245">
        <v>4739</v>
      </c>
      <c r="E17" s="362">
        <f t="shared" si="1"/>
        <v>2.1673313332357678</v>
      </c>
      <c r="F17" s="217">
        <v>21114654</v>
      </c>
      <c r="G17" s="362">
        <f t="shared" si="2"/>
        <v>2.2838152192465984</v>
      </c>
      <c r="H17" s="245">
        <v>589694</v>
      </c>
      <c r="I17" s="364">
        <f t="shared" si="3"/>
        <v>1.5679598385482156</v>
      </c>
      <c r="J17" s="31"/>
    </row>
    <row r="18" spans="1:10" ht="49.5" customHeight="1">
      <c r="A18" s="349" t="s">
        <v>187</v>
      </c>
      <c r="B18" s="144">
        <v>153</v>
      </c>
      <c r="C18" s="362">
        <f t="shared" si="0"/>
        <v>2.823920265780731</v>
      </c>
      <c r="D18" s="245">
        <v>4098</v>
      </c>
      <c r="E18" s="362">
        <f t="shared" si="1"/>
        <v>1.8741767891116639</v>
      </c>
      <c r="F18" s="217">
        <v>6373095</v>
      </c>
      <c r="G18" s="362">
        <f t="shared" si="2"/>
        <v>0.6893303273974747</v>
      </c>
      <c r="H18" s="245">
        <v>166168</v>
      </c>
      <c r="I18" s="364">
        <f t="shared" si="3"/>
        <v>0.4418304246810717</v>
      </c>
      <c r="J18" s="31"/>
    </row>
    <row r="19" spans="1:10" ht="49.5" customHeight="1">
      <c r="A19" s="349" t="s">
        <v>188</v>
      </c>
      <c r="B19" s="144">
        <v>108</v>
      </c>
      <c r="C19" s="362">
        <f t="shared" si="0"/>
        <v>1.9933554817275747</v>
      </c>
      <c r="D19" s="245">
        <v>4576</v>
      </c>
      <c r="E19" s="362">
        <f t="shared" si="1"/>
        <v>2.0927850139031174</v>
      </c>
      <c r="F19" s="217">
        <v>21810573</v>
      </c>
      <c r="G19" s="362">
        <f t="shared" si="2"/>
        <v>2.3590876060715433</v>
      </c>
      <c r="H19" s="245">
        <v>640541</v>
      </c>
      <c r="I19" s="364">
        <f t="shared" si="3"/>
        <v>1.7031588636538824</v>
      </c>
      <c r="J19" s="31"/>
    </row>
    <row r="20" spans="1:10" s="12" customFormat="1" ht="49.5" customHeight="1">
      <c r="A20" s="366" t="s">
        <v>23</v>
      </c>
      <c r="B20" s="367">
        <f aca="true" t="shared" si="4" ref="B20:I20">SUM(B6:B19)</f>
        <v>4341</v>
      </c>
      <c r="C20" s="368">
        <f t="shared" si="4"/>
        <v>80.12181616832778</v>
      </c>
      <c r="D20" s="367">
        <f t="shared" si="4"/>
        <v>172914</v>
      </c>
      <c r="E20" s="369">
        <f t="shared" si="4"/>
        <v>79.08038196985216</v>
      </c>
      <c r="F20" s="367">
        <f t="shared" si="4"/>
        <v>716414334</v>
      </c>
      <c r="G20" s="370">
        <f t="shared" si="4"/>
        <v>77.48921480198612</v>
      </c>
      <c r="H20" s="367">
        <f t="shared" si="4"/>
        <v>30860469</v>
      </c>
      <c r="I20" s="371">
        <f t="shared" si="4"/>
        <v>82.05607652572726</v>
      </c>
      <c r="J20" s="361"/>
    </row>
    <row r="21" spans="1:10" ht="15" customHeight="1">
      <c r="A21" s="349"/>
      <c r="B21" s="144"/>
      <c r="C21" s="372"/>
      <c r="D21" s="245"/>
      <c r="E21" s="373"/>
      <c r="F21" s="217"/>
      <c r="G21" s="362"/>
      <c r="H21" s="245"/>
      <c r="I21" s="364"/>
      <c r="J21" s="31"/>
    </row>
    <row r="22" spans="1:10" s="12" customFormat="1" ht="49.5" customHeight="1">
      <c r="A22" s="374" t="s">
        <v>191</v>
      </c>
      <c r="B22" s="375">
        <v>1077</v>
      </c>
      <c r="C22" s="376">
        <f>C5-C20</f>
        <v>19.878183831672217</v>
      </c>
      <c r="D22" s="375">
        <v>45742</v>
      </c>
      <c r="E22" s="377">
        <f>E5-E20</f>
        <v>20.919618030147845</v>
      </c>
      <c r="F22" s="375">
        <v>208119920</v>
      </c>
      <c r="G22" s="378">
        <f t="shared" si="2"/>
        <v>22.510785198013878</v>
      </c>
      <c r="H22" s="375">
        <v>6748530</v>
      </c>
      <c r="I22" s="379">
        <f>H22/$H$5%</f>
        <v>17.94392347427274</v>
      </c>
      <c r="J22" s="361"/>
    </row>
  </sheetData>
  <mergeCells count="5">
    <mergeCell ref="A2:A3"/>
    <mergeCell ref="F2:G2"/>
    <mergeCell ref="H2:I2"/>
    <mergeCell ref="B2:C2"/>
    <mergeCell ref="D2:E2"/>
  </mergeCells>
  <printOptions/>
  <pageMargins left="1.062992125984252" right="1.0236220472440944" top="0.984251968503937" bottom="0.984251968503937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75" zoomScaleNormal="75" workbookViewId="0" topLeftCell="A1">
      <pane ySplit="4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42" customHeight="1"/>
  <cols>
    <col min="1" max="1" width="5.125" style="36" customWidth="1"/>
    <col min="2" max="2" width="17.125" style="28" customWidth="1"/>
    <col min="3" max="5" width="13.625" style="28" customWidth="1"/>
    <col min="6" max="6" width="13.625" style="269" customWidth="1"/>
    <col min="7" max="7" width="12.75390625" style="28" customWidth="1"/>
    <col min="8" max="8" width="13.625" style="28" customWidth="1"/>
    <col min="9" max="14" width="16.625" style="28" customWidth="1"/>
    <col min="15" max="30" width="9.00390625" style="28" customWidth="1"/>
    <col min="31" max="31" width="8.75390625" style="28" customWidth="1"/>
    <col min="32" max="16384" width="9.00390625" style="28" customWidth="1"/>
  </cols>
  <sheetData>
    <row r="1" spans="1:14" s="294" customFormat="1" ht="42" customHeight="1">
      <c r="A1" s="293" t="s">
        <v>149</v>
      </c>
      <c r="F1" s="295"/>
      <c r="N1" s="296"/>
    </row>
    <row r="2" spans="1:14" ht="42" customHeight="1">
      <c r="A2" s="570" t="s">
        <v>189</v>
      </c>
      <c r="B2" s="571"/>
      <c r="C2" s="556" t="s">
        <v>124</v>
      </c>
      <c r="D2" s="554" t="s">
        <v>125</v>
      </c>
      <c r="E2" s="566"/>
      <c r="F2" s="567"/>
      <c r="G2" s="560" t="s">
        <v>65</v>
      </c>
      <c r="H2" s="554" t="s">
        <v>66</v>
      </c>
      <c r="I2" s="558" t="s">
        <v>185</v>
      </c>
      <c r="J2" s="560" t="s">
        <v>184</v>
      </c>
      <c r="K2" s="556" t="s">
        <v>109</v>
      </c>
      <c r="L2" s="564" t="s">
        <v>183</v>
      </c>
      <c r="M2" s="556" t="s">
        <v>182</v>
      </c>
      <c r="N2" s="554" t="s">
        <v>68</v>
      </c>
    </row>
    <row r="3" spans="1:14" ht="42" customHeight="1">
      <c r="A3" s="572"/>
      <c r="B3" s="573"/>
      <c r="C3" s="557"/>
      <c r="D3" s="234" t="s">
        <v>127</v>
      </c>
      <c r="E3" s="235" t="s">
        <v>128</v>
      </c>
      <c r="F3" s="271" t="s">
        <v>129</v>
      </c>
      <c r="G3" s="562"/>
      <c r="H3" s="555"/>
      <c r="I3" s="559"/>
      <c r="J3" s="561"/>
      <c r="K3" s="557"/>
      <c r="L3" s="565"/>
      <c r="M3" s="563"/>
      <c r="N3" s="555"/>
    </row>
    <row r="4" spans="1:14" s="12" customFormat="1" ht="42" customHeight="1">
      <c r="A4" s="568" t="s">
        <v>164</v>
      </c>
      <c r="B4" s="569"/>
      <c r="C4" s="236">
        <f>SUM(C5:C23)</f>
        <v>508</v>
      </c>
      <c r="D4" s="237">
        <f>SUM(E4:F4)</f>
        <v>14867</v>
      </c>
      <c r="E4" s="237">
        <f>SUM(E5:E23)</f>
        <v>14832</v>
      </c>
      <c r="F4" s="265">
        <f>SUM(F5:F23)</f>
        <v>35</v>
      </c>
      <c r="G4" s="236">
        <v>6246003</v>
      </c>
      <c r="H4" s="238">
        <v>26283495</v>
      </c>
      <c r="I4" s="239">
        <v>3345536</v>
      </c>
      <c r="J4" s="236">
        <v>3180228</v>
      </c>
      <c r="K4" s="236">
        <v>44646705</v>
      </c>
      <c r="L4" s="236">
        <v>1261561</v>
      </c>
      <c r="M4" s="236">
        <v>16413122</v>
      </c>
      <c r="N4" s="238">
        <v>2250630</v>
      </c>
    </row>
    <row r="5" spans="1:14" s="12" customFormat="1" ht="42" customHeight="1">
      <c r="A5" s="240" t="s">
        <v>256</v>
      </c>
      <c r="B5" s="241" t="s">
        <v>42</v>
      </c>
      <c r="C5" s="242">
        <v>29</v>
      </c>
      <c r="D5" s="243">
        <v>4950</v>
      </c>
      <c r="E5" s="244">
        <v>4950</v>
      </c>
      <c r="F5" s="266" t="s">
        <v>142</v>
      </c>
      <c r="G5" s="242">
        <v>2486555</v>
      </c>
      <c r="H5" s="245">
        <v>15855664</v>
      </c>
      <c r="I5" s="246">
        <v>2226107</v>
      </c>
      <c r="J5" s="242">
        <v>1930566</v>
      </c>
      <c r="K5" s="242">
        <v>24872941</v>
      </c>
      <c r="L5" s="242">
        <v>797741</v>
      </c>
      <c r="M5" s="242">
        <v>7705133</v>
      </c>
      <c r="N5" s="245">
        <v>1515565</v>
      </c>
    </row>
    <row r="6" spans="1:14" s="12" customFormat="1" ht="42" customHeight="1">
      <c r="A6" s="240" t="s">
        <v>242</v>
      </c>
      <c r="B6" s="241" t="s">
        <v>122</v>
      </c>
      <c r="C6" s="242">
        <v>31</v>
      </c>
      <c r="D6" s="243">
        <v>741</v>
      </c>
      <c r="E6" s="244">
        <v>741</v>
      </c>
      <c r="F6" s="266" t="s">
        <v>166</v>
      </c>
      <c r="G6" s="242">
        <v>287725</v>
      </c>
      <c r="H6" s="245">
        <v>1775420</v>
      </c>
      <c r="I6" s="246">
        <v>70443</v>
      </c>
      <c r="J6" s="242">
        <v>83717</v>
      </c>
      <c r="K6" s="242">
        <v>2458045</v>
      </c>
      <c r="L6" s="242">
        <v>21309</v>
      </c>
      <c r="M6" s="242">
        <v>635538</v>
      </c>
      <c r="N6" s="245">
        <v>84184</v>
      </c>
    </row>
    <row r="7" spans="1:14" ht="42" customHeight="1">
      <c r="A7" s="240" t="s">
        <v>257</v>
      </c>
      <c r="B7" s="241" t="s">
        <v>130</v>
      </c>
      <c r="C7" s="242">
        <v>57</v>
      </c>
      <c r="D7" s="243">
        <v>734</v>
      </c>
      <c r="E7" s="244">
        <v>734</v>
      </c>
      <c r="F7" s="266" t="s">
        <v>171</v>
      </c>
      <c r="G7" s="242">
        <v>243681</v>
      </c>
      <c r="H7" s="245">
        <v>743042</v>
      </c>
      <c r="I7" s="246">
        <v>63349</v>
      </c>
      <c r="J7" s="242">
        <v>61993</v>
      </c>
      <c r="K7" s="242">
        <v>1139457</v>
      </c>
      <c r="L7" s="242">
        <v>16139</v>
      </c>
      <c r="M7" s="242">
        <v>365558</v>
      </c>
      <c r="N7" s="215">
        <v>89728</v>
      </c>
    </row>
    <row r="8" spans="1:14" ht="42" customHeight="1">
      <c r="A8" s="240" t="s">
        <v>258</v>
      </c>
      <c r="B8" s="241" t="s">
        <v>131</v>
      </c>
      <c r="C8" s="242">
        <v>67</v>
      </c>
      <c r="D8" s="243">
        <v>914</v>
      </c>
      <c r="E8" s="244">
        <v>912</v>
      </c>
      <c r="F8" s="267">
        <v>2</v>
      </c>
      <c r="G8" s="242">
        <v>296163</v>
      </c>
      <c r="H8" s="245">
        <v>827410</v>
      </c>
      <c r="I8" s="246">
        <v>26106</v>
      </c>
      <c r="J8" s="242">
        <v>38727</v>
      </c>
      <c r="K8" s="242">
        <v>1441252</v>
      </c>
      <c r="L8" s="242">
        <v>6659</v>
      </c>
      <c r="M8" s="242">
        <v>586714</v>
      </c>
      <c r="N8" s="245">
        <v>7703</v>
      </c>
    </row>
    <row r="9" spans="1:14" ht="42" customHeight="1">
      <c r="A9" s="240" t="s">
        <v>259</v>
      </c>
      <c r="B9" s="241" t="s">
        <v>132</v>
      </c>
      <c r="C9" s="242">
        <v>25</v>
      </c>
      <c r="D9" s="243">
        <v>1171</v>
      </c>
      <c r="E9" s="244">
        <v>1171</v>
      </c>
      <c r="F9" s="266" t="s">
        <v>243</v>
      </c>
      <c r="G9" s="242">
        <v>453441</v>
      </c>
      <c r="H9" s="245">
        <v>952101</v>
      </c>
      <c r="I9" s="246">
        <v>469200</v>
      </c>
      <c r="J9" s="242">
        <v>519493</v>
      </c>
      <c r="K9" s="242">
        <v>2736756</v>
      </c>
      <c r="L9" s="242">
        <v>47428</v>
      </c>
      <c r="M9" s="242">
        <v>1776041</v>
      </c>
      <c r="N9" s="245">
        <v>58432</v>
      </c>
    </row>
    <row r="10" spans="1:14" ht="42" customHeight="1">
      <c r="A10" s="240" t="s">
        <v>260</v>
      </c>
      <c r="B10" s="241" t="s">
        <v>133</v>
      </c>
      <c r="C10" s="242">
        <v>27</v>
      </c>
      <c r="D10" s="243">
        <v>421</v>
      </c>
      <c r="E10" s="244">
        <v>419</v>
      </c>
      <c r="F10" s="267">
        <v>2</v>
      </c>
      <c r="G10" s="242">
        <v>156359</v>
      </c>
      <c r="H10" s="245">
        <v>404924</v>
      </c>
      <c r="I10" s="246">
        <v>8204</v>
      </c>
      <c r="J10" s="242">
        <v>8415</v>
      </c>
      <c r="K10" s="242">
        <v>792024</v>
      </c>
      <c r="L10" s="242">
        <v>5676</v>
      </c>
      <c r="M10" s="242">
        <v>363043</v>
      </c>
      <c r="N10" s="245">
        <v>847</v>
      </c>
    </row>
    <row r="11" spans="1:14" ht="42" customHeight="1">
      <c r="A11" s="240" t="s">
        <v>261</v>
      </c>
      <c r="B11" s="241" t="s">
        <v>134</v>
      </c>
      <c r="C11" s="242">
        <v>11</v>
      </c>
      <c r="D11" s="243">
        <v>161</v>
      </c>
      <c r="E11" s="244">
        <v>160</v>
      </c>
      <c r="F11" s="267">
        <v>1</v>
      </c>
      <c r="G11" s="242">
        <v>54660</v>
      </c>
      <c r="H11" s="245">
        <v>218513</v>
      </c>
      <c r="I11" s="246">
        <v>17861</v>
      </c>
      <c r="J11" s="242">
        <v>16391</v>
      </c>
      <c r="K11" s="242">
        <v>289118</v>
      </c>
      <c r="L11" s="242">
        <v>1457</v>
      </c>
      <c r="M11" s="242">
        <v>66031</v>
      </c>
      <c r="N11" s="247" t="s">
        <v>244</v>
      </c>
    </row>
    <row r="12" spans="1:14" ht="42" customHeight="1">
      <c r="A12" s="240" t="s">
        <v>272</v>
      </c>
      <c r="B12" s="241" t="s">
        <v>135</v>
      </c>
      <c r="C12" s="242">
        <v>2</v>
      </c>
      <c r="D12" s="243">
        <v>26</v>
      </c>
      <c r="E12" s="243">
        <v>26</v>
      </c>
      <c r="F12" s="266" t="s">
        <v>167</v>
      </c>
      <c r="G12" s="254" t="s">
        <v>209</v>
      </c>
      <c r="H12" s="255" t="s">
        <v>209</v>
      </c>
      <c r="I12" s="249" t="s">
        <v>167</v>
      </c>
      <c r="J12" s="250" t="s">
        <v>167</v>
      </c>
      <c r="K12" s="254" t="s">
        <v>209</v>
      </c>
      <c r="L12" s="250" t="s">
        <v>167</v>
      </c>
      <c r="M12" s="254" t="s">
        <v>209</v>
      </c>
      <c r="N12" s="247" t="s">
        <v>167</v>
      </c>
    </row>
    <row r="13" spans="1:14" ht="42" customHeight="1">
      <c r="A13" s="240" t="s">
        <v>245</v>
      </c>
      <c r="B13" s="241" t="s">
        <v>136</v>
      </c>
      <c r="C13" s="242">
        <v>18</v>
      </c>
      <c r="D13" s="243">
        <v>258</v>
      </c>
      <c r="E13" s="244">
        <v>258</v>
      </c>
      <c r="F13" s="266" t="s">
        <v>208</v>
      </c>
      <c r="G13" s="242">
        <v>88944</v>
      </c>
      <c r="H13" s="245">
        <v>173950</v>
      </c>
      <c r="I13" s="246">
        <v>26175</v>
      </c>
      <c r="J13" s="242">
        <v>28651</v>
      </c>
      <c r="K13" s="242">
        <v>405117</v>
      </c>
      <c r="L13" s="242">
        <v>10123</v>
      </c>
      <c r="M13" s="242">
        <v>211020</v>
      </c>
      <c r="N13" s="245">
        <v>39815</v>
      </c>
    </row>
    <row r="14" spans="1:14" ht="42" customHeight="1">
      <c r="A14" s="240" t="s">
        <v>262</v>
      </c>
      <c r="B14" s="241" t="s">
        <v>137</v>
      </c>
      <c r="C14" s="242">
        <v>99</v>
      </c>
      <c r="D14" s="243">
        <v>2244</v>
      </c>
      <c r="E14" s="244">
        <v>2235</v>
      </c>
      <c r="F14" s="267">
        <v>9</v>
      </c>
      <c r="G14" s="242">
        <v>875126</v>
      </c>
      <c r="H14" s="245">
        <v>2092359</v>
      </c>
      <c r="I14" s="246">
        <v>84495</v>
      </c>
      <c r="J14" s="242">
        <v>93052</v>
      </c>
      <c r="K14" s="242">
        <v>4221208</v>
      </c>
      <c r="L14" s="242">
        <v>120799</v>
      </c>
      <c r="M14" s="242">
        <v>1940841</v>
      </c>
      <c r="N14" s="245">
        <v>196748</v>
      </c>
    </row>
    <row r="15" spans="1:14" ht="42" customHeight="1">
      <c r="A15" s="240" t="s">
        <v>263</v>
      </c>
      <c r="B15" s="241" t="s">
        <v>138</v>
      </c>
      <c r="C15" s="242">
        <v>20</v>
      </c>
      <c r="D15" s="243">
        <v>308</v>
      </c>
      <c r="E15" s="244">
        <v>304</v>
      </c>
      <c r="F15" s="267">
        <v>4</v>
      </c>
      <c r="G15" s="242">
        <v>99110</v>
      </c>
      <c r="H15" s="245">
        <v>84541</v>
      </c>
      <c r="I15" s="246">
        <v>8844</v>
      </c>
      <c r="J15" s="242">
        <v>8115</v>
      </c>
      <c r="K15" s="242">
        <v>269534</v>
      </c>
      <c r="L15" s="242">
        <v>1494</v>
      </c>
      <c r="M15" s="242">
        <v>174074</v>
      </c>
      <c r="N15" s="245">
        <v>1136</v>
      </c>
    </row>
    <row r="16" spans="1:14" ht="42" customHeight="1">
      <c r="A16" s="240" t="s">
        <v>264</v>
      </c>
      <c r="B16" s="241" t="s">
        <v>139</v>
      </c>
      <c r="C16" s="242">
        <v>29</v>
      </c>
      <c r="D16" s="243">
        <v>451</v>
      </c>
      <c r="E16" s="244">
        <v>449</v>
      </c>
      <c r="F16" s="267">
        <v>2</v>
      </c>
      <c r="G16" s="242">
        <v>165142</v>
      </c>
      <c r="H16" s="245">
        <v>401420</v>
      </c>
      <c r="I16" s="246">
        <v>42796</v>
      </c>
      <c r="J16" s="242">
        <v>47012</v>
      </c>
      <c r="K16" s="242">
        <v>693287</v>
      </c>
      <c r="L16" s="242">
        <v>10328</v>
      </c>
      <c r="M16" s="242">
        <v>267930</v>
      </c>
      <c r="N16" s="245">
        <v>5464</v>
      </c>
    </row>
    <row r="17" spans="1:14" ht="42" customHeight="1">
      <c r="A17" s="240" t="s">
        <v>265</v>
      </c>
      <c r="B17" s="248" t="s">
        <v>41</v>
      </c>
      <c r="C17" s="222">
        <v>11</v>
      </c>
      <c r="D17" s="243">
        <v>172</v>
      </c>
      <c r="E17" s="244">
        <v>172</v>
      </c>
      <c r="F17" s="266" t="s">
        <v>168</v>
      </c>
      <c r="G17" s="222">
        <v>73634</v>
      </c>
      <c r="H17" s="247">
        <v>441077</v>
      </c>
      <c r="I17" s="249">
        <v>53318</v>
      </c>
      <c r="J17" s="250">
        <v>39057</v>
      </c>
      <c r="K17" s="222">
        <v>647893</v>
      </c>
      <c r="L17" s="250">
        <v>21080</v>
      </c>
      <c r="M17" s="251">
        <v>166585</v>
      </c>
      <c r="N17" s="247">
        <v>4836</v>
      </c>
    </row>
    <row r="18" spans="1:14" ht="42" customHeight="1">
      <c r="A18" s="240" t="s">
        <v>266</v>
      </c>
      <c r="B18" s="252" t="s">
        <v>140</v>
      </c>
      <c r="C18" s="242">
        <v>16</v>
      </c>
      <c r="D18" s="243">
        <v>394</v>
      </c>
      <c r="E18" s="244">
        <v>394</v>
      </c>
      <c r="F18" s="266" t="s">
        <v>169</v>
      </c>
      <c r="G18" s="242">
        <v>111667</v>
      </c>
      <c r="H18" s="245">
        <v>348895</v>
      </c>
      <c r="I18" s="246">
        <v>12460</v>
      </c>
      <c r="J18" s="242">
        <v>11564</v>
      </c>
      <c r="K18" s="242">
        <v>551308</v>
      </c>
      <c r="L18" s="242">
        <v>10327</v>
      </c>
      <c r="M18" s="242">
        <v>183555</v>
      </c>
      <c r="N18" s="245">
        <v>27856</v>
      </c>
    </row>
    <row r="19" spans="1:14" ht="42" customHeight="1">
      <c r="A19" s="240" t="s">
        <v>267</v>
      </c>
      <c r="B19" s="253" t="s">
        <v>172</v>
      </c>
      <c r="C19" s="222">
        <v>5</v>
      </c>
      <c r="D19" s="243">
        <v>427</v>
      </c>
      <c r="E19" s="244">
        <v>427</v>
      </c>
      <c r="F19" s="266" t="s">
        <v>170</v>
      </c>
      <c r="G19" s="222">
        <v>239078</v>
      </c>
      <c r="H19" s="247">
        <v>535658</v>
      </c>
      <c r="I19" s="249">
        <v>98332</v>
      </c>
      <c r="J19" s="250">
        <v>139788</v>
      </c>
      <c r="K19" s="222">
        <v>1161891</v>
      </c>
      <c r="L19" s="250">
        <v>79892</v>
      </c>
      <c r="M19" s="251">
        <v>561721</v>
      </c>
      <c r="N19" s="247">
        <v>93550</v>
      </c>
    </row>
    <row r="20" spans="1:14" ht="42" customHeight="1">
      <c r="A20" s="240" t="s">
        <v>268</v>
      </c>
      <c r="B20" s="248" t="s">
        <v>157</v>
      </c>
      <c r="C20" s="222">
        <v>18</v>
      </c>
      <c r="D20" s="243">
        <v>329</v>
      </c>
      <c r="E20" s="244">
        <v>325</v>
      </c>
      <c r="F20" s="266">
        <v>4</v>
      </c>
      <c r="G20" s="222">
        <v>116617</v>
      </c>
      <c r="H20" s="247">
        <v>187909</v>
      </c>
      <c r="I20" s="249">
        <v>24158</v>
      </c>
      <c r="J20" s="250">
        <v>24771</v>
      </c>
      <c r="K20" s="222">
        <v>452147</v>
      </c>
      <c r="L20" s="250">
        <v>19049</v>
      </c>
      <c r="M20" s="251">
        <v>235942</v>
      </c>
      <c r="N20" s="247">
        <v>17722</v>
      </c>
    </row>
    <row r="21" spans="1:14" ht="42" customHeight="1">
      <c r="A21" s="240" t="s">
        <v>269</v>
      </c>
      <c r="B21" s="248" t="s">
        <v>158</v>
      </c>
      <c r="C21" s="222">
        <v>10</v>
      </c>
      <c r="D21" s="243">
        <v>119</v>
      </c>
      <c r="E21" s="244">
        <v>119</v>
      </c>
      <c r="F21" s="266" t="s">
        <v>171</v>
      </c>
      <c r="G21" s="254" t="s">
        <v>246</v>
      </c>
      <c r="H21" s="255" t="s">
        <v>246</v>
      </c>
      <c r="I21" s="249" t="s">
        <v>171</v>
      </c>
      <c r="J21" s="250" t="s">
        <v>171</v>
      </c>
      <c r="K21" s="254" t="s">
        <v>246</v>
      </c>
      <c r="L21" s="247" t="s">
        <v>171</v>
      </c>
      <c r="M21" s="255" t="s">
        <v>246</v>
      </c>
      <c r="N21" s="247" t="s">
        <v>171</v>
      </c>
    </row>
    <row r="22" spans="1:14" ht="42" customHeight="1">
      <c r="A22" s="240" t="s">
        <v>270</v>
      </c>
      <c r="B22" s="248" t="s">
        <v>159</v>
      </c>
      <c r="C22" s="222">
        <v>11</v>
      </c>
      <c r="D22" s="243">
        <v>209</v>
      </c>
      <c r="E22" s="244">
        <v>204</v>
      </c>
      <c r="F22" s="266">
        <v>5</v>
      </c>
      <c r="G22" s="222">
        <v>84735</v>
      </c>
      <c r="H22" s="247">
        <v>139319</v>
      </c>
      <c r="I22" s="249">
        <v>5969</v>
      </c>
      <c r="J22" s="250">
        <v>26888</v>
      </c>
      <c r="K22" s="222">
        <v>321355</v>
      </c>
      <c r="L22" s="250">
        <v>8839</v>
      </c>
      <c r="M22" s="251">
        <v>177299</v>
      </c>
      <c r="N22" s="247">
        <v>64604</v>
      </c>
    </row>
    <row r="23" spans="1:14" ht="42" customHeight="1">
      <c r="A23" s="256" t="s">
        <v>271</v>
      </c>
      <c r="B23" s="257" t="s">
        <v>160</v>
      </c>
      <c r="C23" s="258">
        <v>22</v>
      </c>
      <c r="D23" s="259">
        <v>838</v>
      </c>
      <c r="E23" s="260">
        <v>832</v>
      </c>
      <c r="F23" s="268">
        <v>6</v>
      </c>
      <c r="G23" s="258">
        <v>368009</v>
      </c>
      <c r="H23" s="261">
        <v>1005043</v>
      </c>
      <c r="I23" s="262">
        <v>107719</v>
      </c>
      <c r="J23" s="263">
        <v>102031</v>
      </c>
      <c r="K23" s="258">
        <v>1963740</v>
      </c>
      <c r="L23" s="263">
        <v>83521</v>
      </c>
      <c r="M23" s="264">
        <v>824550</v>
      </c>
      <c r="N23" s="261">
        <v>42440</v>
      </c>
    </row>
    <row r="24" spans="1:14" s="27" customFormat="1" ht="42" customHeight="1">
      <c r="A24" s="40" t="s">
        <v>143</v>
      </c>
      <c r="F24" s="38"/>
      <c r="G24" s="41"/>
      <c r="J24" s="41"/>
      <c r="L24" s="41"/>
      <c r="M24" s="41"/>
      <c r="N24" s="41"/>
    </row>
    <row r="25" ht="42" customHeight="1">
      <c r="A25" s="37"/>
    </row>
    <row r="26" spans="3:14" ht="42" customHeight="1">
      <c r="C26" s="114">
        <f>SUM(C5:C23)</f>
        <v>508</v>
      </c>
      <c r="D26" s="114">
        <f aca="true" t="shared" si="0" ref="D26:N26">SUM(D5:D23)</f>
        <v>14867</v>
      </c>
      <c r="E26" s="114">
        <f t="shared" si="0"/>
        <v>14832</v>
      </c>
      <c r="F26" s="270">
        <f t="shared" si="0"/>
        <v>35</v>
      </c>
      <c r="G26" s="114">
        <f t="shared" si="0"/>
        <v>6200646</v>
      </c>
      <c r="H26" s="114">
        <f t="shared" si="0"/>
        <v>26187245</v>
      </c>
      <c r="I26" s="114">
        <f t="shared" si="0"/>
        <v>3345536</v>
      </c>
      <c r="J26" s="114">
        <f t="shared" si="0"/>
        <v>3180231</v>
      </c>
      <c r="K26" s="114">
        <f t="shared" si="0"/>
        <v>44417073</v>
      </c>
      <c r="L26" s="114">
        <f>SUM(L5:L23)</f>
        <v>1261861</v>
      </c>
      <c r="M26" s="114">
        <f t="shared" si="0"/>
        <v>16241575</v>
      </c>
      <c r="N26" s="114">
        <f t="shared" si="0"/>
        <v>2250630</v>
      </c>
    </row>
    <row r="28" spans="2:9" ht="42" customHeight="1">
      <c r="B28" s="138"/>
      <c r="C28" s="114"/>
      <c r="D28" s="114"/>
      <c r="E28" s="114"/>
      <c r="F28" s="270"/>
      <c r="G28" s="114"/>
      <c r="H28" s="114"/>
      <c r="I28" s="114"/>
    </row>
  </sheetData>
  <mergeCells count="12">
    <mergeCell ref="A4:B4"/>
    <mergeCell ref="H2:H3"/>
    <mergeCell ref="A2:B3"/>
    <mergeCell ref="N2:N3"/>
    <mergeCell ref="C2:C3"/>
    <mergeCell ref="K2:K3"/>
    <mergeCell ref="I2:I3"/>
    <mergeCell ref="J2:J3"/>
    <mergeCell ref="G2:G3"/>
    <mergeCell ref="M2:M3"/>
    <mergeCell ref="L2:L3"/>
    <mergeCell ref="D2:F2"/>
  </mergeCells>
  <printOptions/>
  <pageMargins left="0.7874015748031497" right="0.7874015748031497" top="0.7874015748031497" bottom="0.7874015748031497" header="0.2755905511811024" footer="0.15748031496062992"/>
  <pageSetup horizontalDpi="600" verticalDpi="600" orientation="portrait" paperSize="9" scale="78" r:id="rId1"/>
  <colBreaks count="1" manualBreakCount="1">
    <brk id="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75" zoomScaleNormal="75" zoomScaleSheetLayoutView="75" workbookViewId="0" topLeftCell="A1">
      <pane xSplit="3" topLeftCell="D1" activePane="topRight" state="frozen"/>
      <selection pane="topLeft" activeCell="A1" sqref="A1"/>
      <selection pane="topRight" activeCell="D6" sqref="D6"/>
    </sheetView>
  </sheetViews>
  <sheetFormatPr defaultColWidth="9.00390625" defaultRowHeight="33" customHeight="1"/>
  <cols>
    <col min="1" max="1" width="3.625" style="28" customWidth="1"/>
    <col min="2" max="2" width="12.125" style="28" customWidth="1"/>
    <col min="3" max="3" width="7.625" style="12" customWidth="1"/>
    <col min="4" max="5" width="8.125" style="28" customWidth="1"/>
    <col min="6" max="13" width="8.125" style="18" customWidth="1"/>
    <col min="14" max="22" width="10.875" style="18" customWidth="1"/>
    <col min="23" max="16384" width="9.00390625" style="28" customWidth="1"/>
  </cols>
  <sheetData>
    <row r="1" spans="1:22" s="294" customFormat="1" ht="33" customHeight="1">
      <c r="A1" s="313" t="s">
        <v>150</v>
      </c>
      <c r="B1" s="313"/>
      <c r="C1" s="313"/>
      <c r="D1" s="313"/>
      <c r="E1" s="313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R1" s="314"/>
      <c r="S1" s="314"/>
      <c r="T1" s="314"/>
      <c r="U1" s="314"/>
      <c r="V1" s="194" t="s">
        <v>112</v>
      </c>
    </row>
    <row r="2" spans="1:22" s="481" customFormat="1" ht="33" customHeight="1">
      <c r="A2" s="578" t="s">
        <v>70</v>
      </c>
      <c r="B2" s="579"/>
      <c r="C2" s="582" t="s">
        <v>289</v>
      </c>
      <c r="D2" s="586" t="s">
        <v>210</v>
      </c>
      <c r="E2" s="586" t="s">
        <v>113</v>
      </c>
      <c r="F2" s="576" t="s">
        <v>114</v>
      </c>
      <c r="G2" s="576" t="s">
        <v>115</v>
      </c>
      <c r="H2" s="576" t="s">
        <v>116</v>
      </c>
      <c r="I2" s="576" t="s">
        <v>117</v>
      </c>
      <c r="J2" s="576" t="s">
        <v>118</v>
      </c>
      <c r="K2" s="576" t="s">
        <v>119</v>
      </c>
      <c r="L2" s="576" t="s">
        <v>120</v>
      </c>
      <c r="M2" s="588" t="s">
        <v>121</v>
      </c>
      <c r="N2" s="584" t="s">
        <v>42</v>
      </c>
      <c r="O2" s="574" t="s">
        <v>122</v>
      </c>
      <c r="P2" s="480" t="s">
        <v>41</v>
      </c>
      <c r="Q2" s="576" t="s">
        <v>123</v>
      </c>
      <c r="R2" s="576" t="s">
        <v>161</v>
      </c>
      <c r="S2" s="574" t="s">
        <v>157</v>
      </c>
      <c r="T2" s="574" t="s">
        <v>158</v>
      </c>
      <c r="U2" s="574" t="s">
        <v>159</v>
      </c>
      <c r="V2" s="590" t="s">
        <v>160</v>
      </c>
    </row>
    <row r="3" spans="1:22" s="481" customFormat="1" ht="33" customHeight="1">
      <c r="A3" s="580"/>
      <c r="B3" s="581"/>
      <c r="C3" s="583"/>
      <c r="D3" s="587"/>
      <c r="E3" s="587"/>
      <c r="F3" s="575"/>
      <c r="G3" s="575"/>
      <c r="H3" s="575"/>
      <c r="I3" s="575"/>
      <c r="J3" s="575"/>
      <c r="K3" s="575"/>
      <c r="L3" s="575"/>
      <c r="M3" s="589"/>
      <c r="N3" s="585"/>
      <c r="O3" s="575"/>
      <c r="P3" s="482" t="s">
        <v>42</v>
      </c>
      <c r="Q3" s="577"/>
      <c r="R3" s="575"/>
      <c r="S3" s="575"/>
      <c r="T3" s="575"/>
      <c r="U3" s="575"/>
      <c r="V3" s="589"/>
    </row>
    <row r="4" spans="1:23" s="12" customFormat="1" ht="33" customHeight="1">
      <c r="A4" s="568" t="s">
        <v>290</v>
      </c>
      <c r="B4" s="569"/>
      <c r="C4" s="272">
        <f>SUM(D4:V4)</f>
        <v>508</v>
      </c>
      <c r="D4" s="272">
        <f>SUM(D5:D28)</f>
        <v>57</v>
      </c>
      <c r="E4" s="272">
        <f>SUM(E5:E28)</f>
        <v>67</v>
      </c>
      <c r="F4" s="273">
        <f aca="true" t="shared" si="0" ref="F4:Q4">SUM(F5:F28)</f>
        <v>25</v>
      </c>
      <c r="G4" s="273">
        <f t="shared" si="0"/>
        <v>27</v>
      </c>
      <c r="H4" s="273">
        <f>SUM(H5:H28)</f>
        <v>11</v>
      </c>
      <c r="I4" s="273">
        <f t="shared" si="0"/>
        <v>2</v>
      </c>
      <c r="J4" s="273">
        <f t="shared" si="0"/>
        <v>18</v>
      </c>
      <c r="K4" s="273">
        <f t="shared" si="0"/>
        <v>99</v>
      </c>
      <c r="L4" s="273">
        <f t="shared" si="0"/>
        <v>20</v>
      </c>
      <c r="M4" s="274">
        <f t="shared" si="0"/>
        <v>29</v>
      </c>
      <c r="N4" s="275">
        <f>SUM(N5:N28)</f>
        <v>29</v>
      </c>
      <c r="O4" s="273">
        <f t="shared" si="0"/>
        <v>31</v>
      </c>
      <c r="P4" s="273">
        <f t="shared" si="0"/>
        <v>11</v>
      </c>
      <c r="Q4" s="273">
        <f t="shared" si="0"/>
        <v>16</v>
      </c>
      <c r="R4" s="273">
        <f>SUM(R5:R28)</f>
        <v>5</v>
      </c>
      <c r="S4" s="273">
        <f>SUM(S5:S28)</f>
        <v>18</v>
      </c>
      <c r="T4" s="273">
        <f>SUM(T5:T28)</f>
        <v>10</v>
      </c>
      <c r="U4" s="273">
        <f>SUM(U5:U28)</f>
        <v>11</v>
      </c>
      <c r="V4" s="274">
        <f>SUM(V5:V28)</f>
        <v>22</v>
      </c>
      <c r="W4" s="387">
        <f aca="true" t="shared" si="1" ref="W4:W28">SUM(D4:V4)</f>
        <v>508</v>
      </c>
    </row>
    <row r="5" spans="1:23" ht="33" customHeight="1">
      <c r="A5" s="7">
        <v>9</v>
      </c>
      <c r="B5" s="252" t="s">
        <v>25</v>
      </c>
      <c r="C5" s="276">
        <f aca="true" t="shared" si="2" ref="C5:C28">SUM(D5:V5)</f>
        <v>21</v>
      </c>
      <c r="D5" s="277">
        <v>7</v>
      </c>
      <c r="E5" s="250">
        <v>3</v>
      </c>
      <c r="F5" s="278" t="s">
        <v>3</v>
      </c>
      <c r="G5" s="279">
        <v>1</v>
      </c>
      <c r="H5" s="279">
        <v>1</v>
      </c>
      <c r="I5" s="278" t="s">
        <v>3</v>
      </c>
      <c r="J5" s="278" t="s">
        <v>3</v>
      </c>
      <c r="K5" s="278" t="s">
        <v>3</v>
      </c>
      <c r="L5" s="278" t="s">
        <v>165</v>
      </c>
      <c r="M5" s="280">
        <v>3</v>
      </c>
      <c r="N5" s="281" t="s">
        <v>3</v>
      </c>
      <c r="O5" s="278" t="s">
        <v>3</v>
      </c>
      <c r="P5" s="281" t="s">
        <v>3</v>
      </c>
      <c r="Q5" s="281">
        <v>1</v>
      </c>
      <c r="R5" s="278" t="s">
        <v>3</v>
      </c>
      <c r="S5" s="278" t="s">
        <v>3</v>
      </c>
      <c r="T5" s="278" t="s">
        <v>3</v>
      </c>
      <c r="U5" s="278">
        <v>1</v>
      </c>
      <c r="V5" s="282">
        <v>4</v>
      </c>
      <c r="W5" s="114">
        <f t="shared" si="1"/>
        <v>21</v>
      </c>
    </row>
    <row r="6" spans="1:23" ht="33" customHeight="1">
      <c r="A6" s="7">
        <v>10</v>
      </c>
      <c r="B6" s="283" t="s">
        <v>26</v>
      </c>
      <c r="C6" s="276">
        <f t="shared" si="2"/>
        <v>3</v>
      </c>
      <c r="D6" s="277" t="s">
        <v>3</v>
      </c>
      <c r="E6" s="277">
        <v>2</v>
      </c>
      <c r="F6" s="278" t="s">
        <v>165</v>
      </c>
      <c r="G6" s="278" t="s">
        <v>3</v>
      </c>
      <c r="H6" s="278" t="s">
        <v>3</v>
      </c>
      <c r="I6" s="278" t="s">
        <v>3</v>
      </c>
      <c r="J6" s="278" t="s">
        <v>3</v>
      </c>
      <c r="K6" s="278" t="s">
        <v>3</v>
      </c>
      <c r="L6" s="278">
        <v>1</v>
      </c>
      <c r="M6" s="282" t="s">
        <v>3</v>
      </c>
      <c r="N6" s="281" t="s">
        <v>3</v>
      </c>
      <c r="O6" s="278" t="s">
        <v>3</v>
      </c>
      <c r="P6" s="281" t="s">
        <v>3</v>
      </c>
      <c r="Q6" s="281" t="s">
        <v>3</v>
      </c>
      <c r="R6" s="278" t="s">
        <v>3</v>
      </c>
      <c r="S6" s="278" t="s">
        <v>3</v>
      </c>
      <c r="T6" s="278" t="s">
        <v>3</v>
      </c>
      <c r="U6" s="278" t="s">
        <v>3</v>
      </c>
      <c r="V6" s="282" t="s">
        <v>3</v>
      </c>
      <c r="W6" s="114">
        <f t="shared" si="1"/>
        <v>3</v>
      </c>
    </row>
    <row r="7" spans="1:23" ht="33" customHeight="1">
      <c r="A7" s="7">
        <v>11</v>
      </c>
      <c r="B7" s="252" t="s">
        <v>291</v>
      </c>
      <c r="C7" s="311" t="s">
        <v>3</v>
      </c>
      <c r="D7" s="277" t="s">
        <v>3</v>
      </c>
      <c r="E7" s="277" t="s">
        <v>3</v>
      </c>
      <c r="F7" s="278" t="s">
        <v>3</v>
      </c>
      <c r="G7" s="278" t="s">
        <v>3</v>
      </c>
      <c r="H7" s="278" t="s">
        <v>3</v>
      </c>
      <c r="I7" s="278" t="s">
        <v>3</v>
      </c>
      <c r="J7" s="278" t="s">
        <v>3</v>
      </c>
      <c r="K7" s="278" t="s">
        <v>3</v>
      </c>
      <c r="L7" s="278" t="s">
        <v>3</v>
      </c>
      <c r="M7" s="282" t="s">
        <v>3</v>
      </c>
      <c r="N7" s="281" t="s">
        <v>3</v>
      </c>
      <c r="O7" s="278" t="s">
        <v>3</v>
      </c>
      <c r="P7" s="281" t="s">
        <v>3</v>
      </c>
      <c r="Q7" s="281" t="s">
        <v>3</v>
      </c>
      <c r="R7" s="278" t="s">
        <v>3</v>
      </c>
      <c r="S7" s="278" t="s">
        <v>3</v>
      </c>
      <c r="T7" s="278" t="s">
        <v>3</v>
      </c>
      <c r="U7" s="278" t="s">
        <v>292</v>
      </c>
      <c r="V7" s="282" t="s">
        <v>3</v>
      </c>
      <c r="W7" s="114">
        <f t="shared" si="1"/>
        <v>0</v>
      </c>
    </row>
    <row r="8" spans="1:23" ht="33" customHeight="1">
      <c r="A8" s="7">
        <v>12</v>
      </c>
      <c r="B8" s="252" t="s">
        <v>293</v>
      </c>
      <c r="C8" s="276">
        <f t="shared" si="2"/>
        <v>16</v>
      </c>
      <c r="D8" s="277">
        <v>3</v>
      </c>
      <c r="E8" s="277" t="s">
        <v>292</v>
      </c>
      <c r="F8" s="278" t="s">
        <v>3</v>
      </c>
      <c r="G8" s="279">
        <v>2</v>
      </c>
      <c r="H8" s="278" t="s">
        <v>3</v>
      </c>
      <c r="I8" s="278" t="s">
        <v>3</v>
      </c>
      <c r="J8" s="278" t="s">
        <v>3</v>
      </c>
      <c r="K8" s="279">
        <v>7</v>
      </c>
      <c r="L8" s="278" t="s">
        <v>3</v>
      </c>
      <c r="M8" s="280">
        <v>2</v>
      </c>
      <c r="N8" s="281" t="s">
        <v>3</v>
      </c>
      <c r="O8" s="278" t="s">
        <v>3</v>
      </c>
      <c r="P8" s="281" t="s">
        <v>3</v>
      </c>
      <c r="Q8" s="281" t="s">
        <v>3</v>
      </c>
      <c r="R8" s="278" t="s">
        <v>3</v>
      </c>
      <c r="S8" s="278">
        <v>1</v>
      </c>
      <c r="T8" s="278">
        <v>1</v>
      </c>
      <c r="U8" s="278" t="s">
        <v>292</v>
      </c>
      <c r="V8" s="282" t="s">
        <v>3</v>
      </c>
      <c r="W8" s="114">
        <f t="shared" si="1"/>
        <v>16</v>
      </c>
    </row>
    <row r="9" spans="1:23" ht="33" customHeight="1">
      <c r="A9" s="7">
        <v>13</v>
      </c>
      <c r="B9" s="252" t="s">
        <v>294</v>
      </c>
      <c r="C9" s="276">
        <f t="shared" si="2"/>
        <v>58</v>
      </c>
      <c r="D9" s="284">
        <v>3</v>
      </c>
      <c r="E9" s="284">
        <v>8</v>
      </c>
      <c r="F9" s="278" t="s">
        <v>3</v>
      </c>
      <c r="G9" s="279">
        <v>3</v>
      </c>
      <c r="H9" s="279">
        <v>4</v>
      </c>
      <c r="I9" s="278" t="s">
        <v>3</v>
      </c>
      <c r="J9" s="279">
        <v>7</v>
      </c>
      <c r="K9" s="279">
        <v>5</v>
      </c>
      <c r="L9" s="279" t="s">
        <v>3</v>
      </c>
      <c r="M9" s="280">
        <v>4</v>
      </c>
      <c r="N9" s="285">
        <v>1</v>
      </c>
      <c r="O9" s="279">
        <v>8</v>
      </c>
      <c r="P9" s="278" t="s">
        <v>3</v>
      </c>
      <c r="Q9" s="285">
        <v>4</v>
      </c>
      <c r="R9" s="279" t="s">
        <v>292</v>
      </c>
      <c r="S9" s="279">
        <v>5</v>
      </c>
      <c r="T9" s="279">
        <v>3</v>
      </c>
      <c r="U9" s="279">
        <v>2</v>
      </c>
      <c r="V9" s="280">
        <v>1</v>
      </c>
      <c r="W9" s="114">
        <f t="shared" si="1"/>
        <v>58</v>
      </c>
    </row>
    <row r="10" spans="1:23" ht="33" customHeight="1">
      <c r="A10" s="7">
        <v>14</v>
      </c>
      <c r="B10" s="252" t="s">
        <v>295</v>
      </c>
      <c r="C10" s="276">
        <f t="shared" si="2"/>
        <v>89</v>
      </c>
      <c r="D10" s="284">
        <v>15</v>
      </c>
      <c r="E10" s="284">
        <v>21</v>
      </c>
      <c r="F10" s="278">
        <v>7</v>
      </c>
      <c r="G10" s="279">
        <v>9</v>
      </c>
      <c r="H10" s="279">
        <v>1</v>
      </c>
      <c r="I10" s="278">
        <v>1</v>
      </c>
      <c r="J10" s="279">
        <v>3</v>
      </c>
      <c r="K10" s="279">
        <v>9</v>
      </c>
      <c r="L10" s="279">
        <v>2</v>
      </c>
      <c r="M10" s="280">
        <v>4</v>
      </c>
      <c r="N10" s="285">
        <v>1</v>
      </c>
      <c r="O10" s="279">
        <v>11</v>
      </c>
      <c r="P10" s="285">
        <v>3</v>
      </c>
      <c r="Q10" s="281">
        <v>1</v>
      </c>
      <c r="R10" s="279" t="s">
        <v>292</v>
      </c>
      <c r="S10" s="278" t="s">
        <v>3</v>
      </c>
      <c r="T10" s="279" t="s">
        <v>292</v>
      </c>
      <c r="U10" s="279">
        <v>1</v>
      </c>
      <c r="V10" s="280" t="s">
        <v>292</v>
      </c>
      <c r="W10" s="114">
        <f t="shared" si="1"/>
        <v>89</v>
      </c>
    </row>
    <row r="11" spans="1:23" ht="33" customHeight="1">
      <c r="A11" s="7">
        <v>15</v>
      </c>
      <c r="B11" s="252" t="s">
        <v>27</v>
      </c>
      <c r="C11" s="276">
        <f t="shared" si="2"/>
        <v>5</v>
      </c>
      <c r="D11" s="277">
        <v>1</v>
      </c>
      <c r="E11" s="277">
        <v>2</v>
      </c>
      <c r="F11" s="278">
        <v>1</v>
      </c>
      <c r="G11" s="278" t="s">
        <v>3</v>
      </c>
      <c r="H11" s="278" t="s">
        <v>3</v>
      </c>
      <c r="I11" s="278" t="s">
        <v>3</v>
      </c>
      <c r="J11" s="278" t="s">
        <v>3</v>
      </c>
      <c r="K11" s="279">
        <v>1</v>
      </c>
      <c r="L11" s="278" t="s">
        <v>3</v>
      </c>
      <c r="M11" s="282" t="s">
        <v>3</v>
      </c>
      <c r="N11" s="281" t="s">
        <v>3</v>
      </c>
      <c r="O11" s="278" t="s">
        <v>3</v>
      </c>
      <c r="P11" s="281" t="s">
        <v>3</v>
      </c>
      <c r="Q11" s="281" t="s">
        <v>3</v>
      </c>
      <c r="R11" s="278" t="s">
        <v>3</v>
      </c>
      <c r="S11" s="278" t="s">
        <v>3</v>
      </c>
      <c r="T11" s="278" t="s">
        <v>3</v>
      </c>
      <c r="U11" s="278" t="s">
        <v>3</v>
      </c>
      <c r="V11" s="282" t="s">
        <v>3</v>
      </c>
      <c r="W11" s="114">
        <f t="shared" si="1"/>
        <v>5</v>
      </c>
    </row>
    <row r="12" spans="1:23" ht="33" customHeight="1">
      <c r="A12" s="7">
        <v>16</v>
      </c>
      <c r="B12" s="252" t="s">
        <v>296</v>
      </c>
      <c r="C12" s="276">
        <f t="shared" si="2"/>
        <v>11</v>
      </c>
      <c r="D12" s="277">
        <v>2</v>
      </c>
      <c r="E12" s="277">
        <v>1</v>
      </c>
      <c r="F12" s="278" t="s">
        <v>3</v>
      </c>
      <c r="G12" s="278" t="s">
        <v>3</v>
      </c>
      <c r="H12" s="278" t="s">
        <v>3</v>
      </c>
      <c r="I12" s="278" t="s">
        <v>3</v>
      </c>
      <c r="J12" s="278" t="s">
        <v>3</v>
      </c>
      <c r="K12" s="279">
        <v>5</v>
      </c>
      <c r="L12" s="278" t="s">
        <v>3</v>
      </c>
      <c r="M12" s="282" t="s">
        <v>3</v>
      </c>
      <c r="N12" s="281">
        <v>1</v>
      </c>
      <c r="O12" s="279">
        <v>2</v>
      </c>
      <c r="P12" s="281" t="s">
        <v>3</v>
      </c>
      <c r="Q12" s="281" t="s">
        <v>3</v>
      </c>
      <c r="R12" s="279" t="s">
        <v>292</v>
      </c>
      <c r="S12" s="279" t="s">
        <v>292</v>
      </c>
      <c r="T12" s="279" t="s">
        <v>292</v>
      </c>
      <c r="U12" s="279" t="s">
        <v>292</v>
      </c>
      <c r="V12" s="280" t="s">
        <v>292</v>
      </c>
      <c r="W12" s="114">
        <f t="shared" si="1"/>
        <v>11</v>
      </c>
    </row>
    <row r="13" spans="1:23" ht="33" customHeight="1">
      <c r="A13" s="7">
        <v>17</v>
      </c>
      <c r="B13" s="252" t="s">
        <v>297</v>
      </c>
      <c r="C13" s="276">
        <f t="shared" si="2"/>
        <v>3</v>
      </c>
      <c r="D13" s="277" t="s">
        <v>3</v>
      </c>
      <c r="E13" s="277">
        <v>1</v>
      </c>
      <c r="F13" s="278" t="s">
        <v>3</v>
      </c>
      <c r="G13" s="278" t="s">
        <v>3</v>
      </c>
      <c r="H13" s="278" t="s">
        <v>3</v>
      </c>
      <c r="I13" s="278" t="s">
        <v>3</v>
      </c>
      <c r="J13" s="278" t="s">
        <v>3</v>
      </c>
      <c r="K13" s="278" t="s">
        <v>3</v>
      </c>
      <c r="L13" s="278" t="s">
        <v>3</v>
      </c>
      <c r="M13" s="282" t="s">
        <v>3</v>
      </c>
      <c r="N13" s="281">
        <v>1</v>
      </c>
      <c r="O13" s="278">
        <v>1</v>
      </c>
      <c r="P13" s="281" t="s">
        <v>3</v>
      </c>
      <c r="Q13" s="281" t="s">
        <v>3</v>
      </c>
      <c r="R13" s="278" t="s">
        <v>292</v>
      </c>
      <c r="S13" s="279" t="s">
        <v>292</v>
      </c>
      <c r="T13" s="278" t="s">
        <v>292</v>
      </c>
      <c r="U13" s="278" t="s">
        <v>292</v>
      </c>
      <c r="V13" s="282" t="s">
        <v>292</v>
      </c>
      <c r="W13" s="114">
        <f t="shared" si="1"/>
        <v>3</v>
      </c>
    </row>
    <row r="14" spans="1:23" ht="33" customHeight="1">
      <c r="A14" s="7">
        <v>18</v>
      </c>
      <c r="B14" s="252" t="s">
        <v>29</v>
      </c>
      <c r="C14" s="276">
        <f t="shared" si="2"/>
        <v>1</v>
      </c>
      <c r="D14" s="277" t="s">
        <v>3</v>
      </c>
      <c r="E14" s="277" t="s">
        <v>3</v>
      </c>
      <c r="F14" s="278" t="s">
        <v>3</v>
      </c>
      <c r="G14" s="278" t="s">
        <v>3</v>
      </c>
      <c r="H14" s="278" t="s">
        <v>3</v>
      </c>
      <c r="I14" s="278" t="s">
        <v>3</v>
      </c>
      <c r="J14" s="278" t="s">
        <v>3</v>
      </c>
      <c r="K14" s="278">
        <v>1</v>
      </c>
      <c r="L14" s="278" t="s">
        <v>3</v>
      </c>
      <c r="M14" s="282" t="s">
        <v>3</v>
      </c>
      <c r="N14" s="281" t="s">
        <v>3</v>
      </c>
      <c r="O14" s="278" t="s">
        <v>3</v>
      </c>
      <c r="P14" s="281" t="s">
        <v>3</v>
      </c>
      <c r="Q14" s="281" t="s">
        <v>3</v>
      </c>
      <c r="R14" s="278" t="s">
        <v>3</v>
      </c>
      <c r="S14" s="278" t="s">
        <v>3</v>
      </c>
      <c r="T14" s="278" t="s">
        <v>3</v>
      </c>
      <c r="U14" s="278" t="s">
        <v>3</v>
      </c>
      <c r="V14" s="282" t="s">
        <v>3</v>
      </c>
      <c r="W14" s="114">
        <f t="shared" si="1"/>
        <v>1</v>
      </c>
    </row>
    <row r="15" spans="1:23" ht="33" customHeight="1">
      <c r="A15" s="7">
        <v>19</v>
      </c>
      <c r="B15" s="252" t="s">
        <v>30</v>
      </c>
      <c r="C15" s="276">
        <f t="shared" si="2"/>
        <v>44</v>
      </c>
      <c r="D15" s="277" t="s">
        <v>3</v>
      </c>
      <c r="E15" s="277">
        <v>1</v>
      </c>
      <c r="F15" s="278">
        <v>3</v>
      </c>
      <c r="G15" s="279">
        <v>1</v>
      </c>
      <c r="H15" s="278" t="s">
        <v>3</v>
      </c>
      <c r="I15" s="278" t="s">
        <v>3</v>
      </c>
      <c r="J15" s="278" t="s">
        <v>3</v>
      </c>
      <c r="K15" s="279">
        <v>12</v>
      </c>
      <c r="L15" s="279">
        <v>3</v>
      </c>
      <c r="M15" s="280">
        <v>4</v>
      </c>
      <c r="N15" s="281">
        <v>9</v>
      </c>
      <c r="O15" s="278">
        <v>3</v>
      </c>
      <c r="P15" s="281">
        <v>1</v>
      </c>
      <c r="Q15" s="281" t="s">
        <v>3</v>
      </c>
      <c r="R15" s="278">
        <v>2</v>
      </c>
      <c r="S15" s="278">
        <v>1</v>
      </c>
      <c r="T15" s="278" t="s">
        <v>292</v>
      </c>
      <c r="U15" s="278">
        <v>1</v>
      </c>
      <c r="V15" s="282">
        <v>3</v>
      </c>
      <c r="W15" s="114">
        <f t="shared" si="1"/>
        <v>44</v>
      </c>
    </row>
    <row r="16" spans="1:23" ht="33" customHeight="1">
      <c r="A16" s="7">
        <v>20</v>
      </c>
      <c r="B16" s="252" t="s">
        <v>298</v>
      </c>
      <c r="C16" s="276">
        <f t="shared" si="2"/>
        <v>5</v>
      </c>
      <c r="D16" s="277" t="s">
        <v>3</v>
      </c>
      <c r="E16" s="277">
        <v>1</v>
      </c>
      <c r="F16" s="278" t="s">
        <v>3</v>
      </c>
      <c r="G16" s="278" t="s">
        <v>3</v>
      </c>
      <c r="H16" s="278" t="s">
        <v>3</v>
      </c>
      <c r="I16" s="278" t="s">
        <v>3</v>
      </c>
      <c r="J16" s="278" t="s">
        <v>3</v>
      </c>
      <c r="K16" s="278" t="s">
        <v>3</v>
      </c>
      <c r="L16" s="279">
        <v>1</v>
      </c>
      <c r="M16" s="282" t="s">
        <v>3</v>
      </c>
      <c r="N16" s="285">
        <v>1</v>
      </c>
      <c r="O16" s="278" t="s">
        <v>3</v>
      </c>
      <c r="P16" s="281" t="s">
        <v>3</v>
      </c>
      <c r="Q16" s="281" t="s">
        <v>3</v>
      </c>
      <c r="R16" s="278">
        <v>1</v>
      </c>
      <c r="S16" s="278" t="s">
        <v>3</v>
      </c>
      <c r="T16" s="278" t="s">
        <v>3</v>
      </c>
      <c r="U16" s="278" t="s">
        <v>292</v>
      </c>
      <c r="V16" s="282">
        <v>1</v>
      </c>
      <c r="W16" s="114">
        <f t="shared" si="1"/>
        <v>5</v>
      </c>
    </row>
    <row r="17" spans="1:23" ht="33" customHeight="1">
      <c r="A17" s="7">
        <v>21</v>
      </c>
      <c r="B17" s="252" t="s">
        <v>31</v>
      </c>
      <c r="C17" s="276" t="s">
        <v>292</v>
      </c>
      <c r="D17" s="277" t="s">
        <v>3</v>
      </c>
      <c r="E17" s="277" t="s">
        <v>3</v>
      </c>
      <c r="F17" s="278" t="s">
        <v>3</v>
      </c>
      <c r="G17" s="278" t="s">
        <v>3</v>
      </c>
      <c r="H17" s="278" t="s">
        <v>3</v>
      </c>
      <c r="I17" s="278" t="s">
        <v>3</v>
      </c>
      <c r="J17" s="278" t="s">
        <v>3</v>
      </c>
      <c r="K17" s="278" t="s">
        <v>3</v>
      </c>
      <c r="L17" s="278" t="s">
        <v>3</v>
      </c>
      <c r="M17" s="282" t="s">
        <v>3</v>
      </c>
      <c r="N17" s="281" t="s">
        <v>3</v>
      </c>
      <c r="O17" s="278" t="s">
        <v>3</v>
      </c>
      <c r="P17" s="281" t="s">
        <v>3</v>
      </c>
      <c r="Q17" s="281" t="s">
        <v>3</v>
      </c>
      <c r="R17" s="278" t="s">
        <v>3</v>
      </c>
      <c r="S17" s="278" t="s">
        <v>3</v>
      </c>
      <c r="T17" s="278" t="s">
        <v>3</v>
      </c>
      <c r="U17" s="278" t="s">
        <v>3</v>
      </c>
      <c r="V17" s="282" t="s">
        <v>3</v>
      </c>
      <c r="W17" s="114">
        <f t="shared" si="1"/>
        <v>0</v>
      </c>
    </row>
    <row r="18" spans="1:23" ht="33" customHeight="1">
      <c r="A18" s="7">
        <v>22</v>
      </c>
      <c r="B18" s="252" t="s">
        <v>32</v>
      </c>
      <c r="C18" s="276">
        <f t="shared" si="2"/>
        <v>14</v>
      </c>
      <c r="D18" s="277" t="s">
        <v>3</v>
      </c>
      <c r="E18" s="277" t="s">
        <v>3</v>
      </c>
      <c r="F18" s="278" t="s">
        <v>3</v>
      </c>
      <c r="G18" s="278" t="s">
        <v>3</v>
      </c>
      <c r="H18" s="278" t="s">
        <v>292</v>
      </c>
      <c r="I18" s="278" t="s">
        <v>3</v>
      </c>
      <c r="J18" s="278">
        <v>1</v>
      </c>
      <c r="K18" s="279">
        <v>1</v>
      </c>
      <c r="L18" s="279">
        <v>2</v>
      </c>
      <c r="M18" s="280">
        <v>4</v>
      </c>
      <c r="N18" s="281" t="s">
        <v>3</v>
      </c>
      <c r="O18" s="278" t="s">
        <v>3</v>
      </c>
      <c r="P18" s="281" t="s">
        <v>3</v>
      </c>
      <c r="Q18" s="281" t="s">
        <v>3</v>
      </c>
      <c r="R18" s="278" t="s">
        <v>3</v>
      </c>
      <c r="S18" s="278">
        <v>1</v>
      </c>
      <c r="T18" s="278">
        <v>1</v>
      </c>
      <c r="U18" s="278">
        <v>1</v>
      </c>
      <c r="V18" s="282">
        <v>3</v>
      </c>
      <c r="W18" s="114">
        <f t="shared" si="1"/>
        <v>14</v>
      </c>
    </row>
    <row r="19" spans="1:23" ht="33" customHeight="1">
      <c r="A19" s="7">
        <v>23</v>
      </c>
      <c r="B19" s="252" t="s">
        <v>299</v>
      </c>
      <c r="C19" s="276">
        <f t="shared" si="2"/>
        <v>6</v>
      </c>
      <c r="D19" s="277" t="s">
        <v>3</v>
      </c>
      <c r="E19" s="277" t="s">
        <v>3</v>
      </c>
      <c r="F19" s="278" t="s">
        <v>3</v>
      </c>
      <c r="G19" s="278" t="s">
        <v>3</v>
      </c>
      <c r="H19" s="278" t="s">
        <v>3</v>
      </c>
      <c r="I19" s="278" t="s">
        <v>3</v>
      </c>
      <c r="J19" s="278" t="s">
        <v>3</v>
      </c>
      <c r="K19" s="279">
        <v>2</v>
      </c>
      <c r="L19" s="278" t="s">
        <v>3</v>
      </c>
      <c r="M19" s="23" t="s">
        <v>3</v>
      </c>
      <c r="N19" s="285">
        <v>1</v>
      </c>
      <c r="O19" s="278" t="s">
        <v>3</v>
      </c>
      <c r="P19" s="281" t="s">
        <v>3</v>
      </c>
      <c r="Q19" s="281">
        <v>2</v>
      </c>
      <c r="R19" s="278" t="s">
        <v>3</v>
      </c>
      <c r="S19" s="278" t="s">
        <v>3</v>
      </c>
      <c r="T19" s="278">
        <v>1</v>
      </c>
      <c r="U19" s="278" t="s">
        <v>3</v>
      </c>
      <c r="V19" s="282" t="s">
        <v>3</v>
      </c>
      <c r="W19" s="114">
        <f t="shared" si="1"/>
        <v>6</v>
      </c>
    </row>
    <row r="20" spans="1:23" ht="33" customHeight="1">
      <c r="A20" s="7">
        <v>24</v>
      </c>
      <c r="B20" s="252" t="s">
        <v>300</v>
      </c>
      <c r="C20" s="276">
        <f t="shared" si="2"/>
        <v>8</v>
      </c>
      <c r="D20" s="277">
        <v>1</v>
      </c>
      <c r="E20" s="277" t="s">
        <v>3</v>
      </c>
      <c r="F20" s="278">
        <v>1</v>
      </c>
      <c r="G20" s="278" t="s">
        <v>3</v>
      </c>
      <c r="H20" s="278" t="s">
        <v>3</v>
      </c>
      <c r="I20" s="278" t="s">
        <v>3</v>
      </c>
      <c r="J20" s="278">
        <v>1</v>
      </c>
      <c r="K20" s="279">
        <v>2</v>
      </c>
      <c r="L20" s="279">
        <v>1</v>
      </c>
      <c r="M20" s="282" t="s">
        <v>3</v>
      </c>
      <c r="N20" s="285">
        <v>2</v>
      </c>
      <c r="O20" s="278" t="s">
        <v>3</v>
      </c>
      <c r="P20" s="281" t="s">
        <v>3</v>
      </c>
      <c r="Q20" s="281" t="s">
        <v>3</v>
      </c>
      <c r="R20" s="278" t="s">
        <v>3</v>
      </c>
      <c r="S20" s="278" t="s">
        <v>3</v>
      </c>
      <c r="T20" s="278" t="s">
        <v>3</v>
      </c>
      <c r="U20" s="278" t="s">
        <v>3</v>
      </c>
      <c r="V20" s="282" t="s">
        <v>3</v>
      </c>
      <c r="W20" s="114">
        <f t="shared" si="1"/>
        <v>8</v>
      </c>
    </row>
    <row r="21" spans="1:23" ht="33" customHeight="1">
      <c r="A21" s="7">
        <v>25</v>
      </c>
      <c r="B21" s="252" t="s">
        <v>301</v>
      </c>
      <c r="C21" s="276">
        <f t="shared" si="2"/>
        <v>68</v>
      </c>
      <c r="D21" s="277">
        <v>6</v>
      </c>
      <c r="E21" s="277">
        <v>12</v>
      </c>
      <c r="F21" s="278">
        <v>4</v>
      </c>
      <c r="G21" s="278" t="s">
        <v>3</v>
      </c>
      <c r="H21" s="278">
        <v>2</v>
      </c>
      <c r="I21" s="278">
        <v>1</v>
      </c>
      <c r="J21" s="279">
        <v>1</v>
      </c>
      <c r="K21" s="279">
        <v>15</v>
      </c>
      <c r="L21" s="279">
        <v>3</v>
      </c>
      <c r="M21" s="280">
        <v>3</v>
      </c>
      <c r="N21" s="285">
        <v>3</v>
      </c>
      <c r="O21" s="278" t="s">
        <v>3</v>
      </c>
      <c r="P21" s="281">
        <v>4</v>
      </c>
      <c r="Q21" s="285">
        <v>2</v>
      </c>
      <c r="R21" s="278" t="s">
        <v>3</v>
      </c>
      <c r="S21" s="278">
        <v>2</v>
      </c>
      <c r="T21" s="278">
        <v>3</v>
      </c>
      <c r="U21" s="278">
        <v>2</v>
      </c>
      <c r="V21" s="282">
        <v>5</v>
      </c>
      <c r="W21" s="114">
        <f t="shared" si="1"/>
        <v>68</v>
      </c>
    </row>
    <row r="22" spans="1:23" ht="33" customHeight="1">
      <c r="A22" s="7">
        <v>26</v>
      </c>
      <c r="B22" s="252" t="s">
        <v>33</v>
      </c>
      <c r="C22" s="276">
        <f t="shared" si="2"/>
        <v>64</v>
      </c>
      <c r="D22" s="284">
        <v>7</v>
      </c>
      <c r="E22" s="284">
        <v>7</v>
      </c>
      <c r="F22" s="278">
        <v>3</v>
      </c>
      <c r="G22" s="279">
        <v>5</v>
      </c>
      <c r="H22" s="278" t="s">
        <v>3</v>
      </c>
      <c r="I22" s="278" t="s">
        <v>3</v>
      </c>
      <c r="J22" s="278">
        <v>4</v>
      </c>
      <c r="K22" s="279">
        <v>15</v>
      </c>
      <c r="L22" s="279">
        <v>5</v>
      </c>
      <c r="M22" s="280">
        <v>2</v>
      </c>
      <c r="N22" s="285">
        <v>2</v>
      </c>
      <c r="O22" s="279">
        <v>3</v>
      </c>
      <c r="P22" s="281">
        <v>3</v>
      </c>
      <c r="Q22" s="285">
        <v>3</v>
      </c>
      <c r="R22" s="279" t="s">
        <v>292</v>
      </c>
      <c r="S22" s="279">
        <v>1</v>
      </c>
      <c r="T22" s="279" t="s">
        <v>292</v>
      </c>
      <c r="U22" s="279">
        <v>2</v>
      </c>
      <c r="V22" s="280">
        <v>2</v>
      </c>
      <c r="W22" s="114">
        <f t="shared" si="1"/>
        <v>64</v>
      </c>
    </row>
    <row r="23" spans="1:23" ht="33" customHeight="1">
      <c r="A23" s="7">
        <v>27</v>
      </c>
      <c r="B23" s="252" t="s">
        <v>34</v>
      </c>
      <c r="C23" s="276">
        <f t="shared" si="2"/>
        <v>10</v>
      </c>
      <c r="D23" s="277" t="s">
        <v>3</v>
      </c>
      <c r="E23" s="277">
        <v>1</v>
      </c>
      <c r="F23" s="278" t="s">
        <v>3</v>
      </c>
      <c r="G23" s="279">
        <v>2</v>
      </c>
      <c r="H23" s="278" t="s">
        <v>3</v>
      </c>
      <c r="I23" s="278" t="s">
        <v>3</v>
      </c>
      <c r="J23" s="279" t="s">
        <v>292</v>
      </c>
      <c r="K23" s="279">
        <v>3</v>
      </c>
      <c r="L23" s="278" t="s">
        <v>3</v>
      </c>
      <c r="M23" s="23" t="s">
        <v>3</v>
      </c>
      <c r="N23" s="285">
        <v>1</v>
      </c>
      <c r="O23" s="278" t="s">
        <v>3</v>
      </c>
      <c r="P23" s="278" t="s">
        <v>3</v>
      </c>
      <c r="Q23" s="281">
        <v>1</v>
      </c>
      <c r="R23" s="278">
        <v>1</v>
      </c>
      <c r="S23" s="278" t="s">
        <v>3</v>
      </c>
      <c r="T23" s="278">
        <v>1</v>
      </c>
      <c r="U23" s="278" t="s">
        <v>3</v>
      </c>
      <c r="V23" s="282" t="s">
        <v>3</v>
      </c>
      <c r="W23" s="114">
        <f t="shared" si="1"/>
        <v>10</v>
      </c>
    </row>
    <row r="24" spans="1:23" ht="33" customHeight="1">
      <c r="A24" s="7">
        <v>28</v>
      </c>
      <c r="B24" s="252" t="s">
        <v>35</v>
      </c>
      <c r="C24" s="276">
        <f t="shared" si="2"/>
        <v>5</v>
      </c>
      <c r="D24" s="277" t="s">
        <v>3</v>
      </c>
      <c r="E24" s="278" t="s">
        <v>3</v>
      </c>
      <c r="F24" s="278" t="s">
        <v>3</v>
      </c>
      <c r="G24" s="278" t="s">
        <v>3</v>
      </c>
      <c r="H24" s="278" t="s">
        <v>3</v>
      </c>
      <c r="I24" s="278" t="s">
        <v>3</v>
      </c>
      <c r="J24" s="278" t="s">
        <v>3</v>
      </c>
      <c r="K24" s="278" t="s">
        <v>3</v>
      </c>
      <c r="L24" s="279">
        <v>1</v>
      </c>
      <c r="M24" s="282">
        <v>1</v>
      </c>
      <c r="N24" s="281" t="s">
        <v>3</v>
      </c>
      <c r="O24" s="278">
        <v>1</v>
      </c>
      <c r="P24" s="278" t="s">
        <v>3</v>
      </c>
      <c r="Q24" s="278" t="s">
        <v>3</v>
      </c>
      <c r="R24" s="278" t="s">
        <v>292</v>
      </c>
      <c r="S24" s="278">
        <v>1</v>
      </c>
      <c r="T24" s="278" t="s">
        <v>292</v>
      </c>
      <c r="U24" s="278" t="s">
        <v>292</v>
      </c>
      <c r="V24" s="282">
        <v>1</v>
      </c>
      <c r="W24" s="114">
        <f t="shared" si="1"/>
        <v>5</v>
      </c>
    </row>
    <row r="25" spans="1:23" ht="33" customHeight="1">
      <c r="A25" s="7">
        <v>29</v>
      </c>
      <c r="B25" s="252" t="s">
        <v>36</v>
      </c>
      <c r="C25" s="276">
        <f t="shared" si="2"/>
        <v>19</v>
      </c>
      <c r="D25" s="277">
        <v>1</v>
      </c>
      <c r="E25" s="277">
        <v>3</v>
      </c>
      <c r="F25" s="278">
        <v>3</v>
      </c>
      <c r="G25" s="278">
        <v>1</v>
      </c>
      <c r="H25" s="279">
        <v>1</v>
      </c>
      <c r="I25" s="278" t="s">
        <v>3</v>
      </c>
      <c r="J25" s="278">
        <v>1</v>
      </c>
      <c r="K25" s="279">
        <v>5</v>
      </c>
      <c r="L25" s="278" t="s">
        <v>3</v>
      </c>
      <c r="M25" s="282" t="s">
        <v>3</v>
      </c>
      <c r="N25" s="281">
        <v>4</v>
      </c>
      <c r="O25" s="278" t="s">
        <v>3</v>
      </c>
      <c r="P25" s="278" t="s">
        <v>3</v>
      </c>
      <c r="Q25" s="278" t="s">
        <v>3</v>
      </c>
      <c r="R25" s="278" t="s">
        <v>3</v>
      </c>
      <c r="S25" s="278" t="s">
        <v>3</v>
      </c>
      <c r="T25" s="278" t="s">
        <v>3</v>
      </c>
      <c r="U25" s="278" t="s">
        <v>3</v>
      </c>
      <c r="V25" s="282" t="s">
        <v>3</v>
      </c>
      <c r="W25" s="114">
        <f t="shared" si="1"/>
        <v>19</v>
      </c>
    </row>
    <row r="26" spans="1:23" ht="33" customHeight="1">
      <c r="A26" s="7">
        <v>30</v>
      </c>
      <c r="B26" s="252" t="s">
        <v>37</v>
      </c>
      <c r="C26" s="276">
        <f t="shared" si="2"/>
        <v>36</v>
      </c>
      <c r="D26" s="277">
        <v>4</v>
      </c>
      <c r="E26" s="277">
        <v>3</v>
      </c>
      <c r="F26" s="278">
        <v>1</v>
      </c>
      <c r="G26" s="279">
        <v>2</v>
      </c>
      <c r="H26" s="278">
        <v>1</v>
      </c>
      <c r="I26" s="278" t="s">
        <v>3</v>
      </c>
      <c r="J26" s="278" t="s">
        <v>3</v>
      </c>
      <c r="K26" s="279">
        <v>14</v>
      </c>
      <c r="L26" s="279">
        <v>1</v>
      </c>
      <c r="M26" s="280">
        <v>2</v>
      </c>
      <c r="N26" s="285">
        <v>2</v>
      </c>
      <c r="O26" s="278">
        <v>1</v>
      </c>
      <c r="P26" s="278" t="s">
        <v>3</v>
      </c>
      <c r="Q26" s="281">
        <v>1</v>
      </c>
      <c r="R26" s="278">
        <v>1</v>
      </c>
      <c r="S26" s="278">
        <v>1</v>
      </c>
      <c r="T26" s="278" t="s">
        <v>292</v>
      </c>
      <c r="U26" s="278">
        <v>1</v>
      </c>
      <c r="V26" s="282">
        <v>1</v>
      </c>
      <c r="W26" s="114">
        <f t="shared" si="1"/>
        <v>36</v>
      </c>
    </row>
    <row r="27" spans="1:23" ht="33" customHeight="1">
      <c r="A27" s="7">
        <v>31</v>
      </c>
      <c r="B27" s="252" t="s">
        <v>38</v>
      </c>
      <c r="C27" s="276">
        <f t="shared" si="2"/>
        <v>12</v>
      </c>
      <c r="D27" s="277">
        <v>4</v>
      </c>
      <c r="E27" s="277" t="s">
        <v>3</v>
      </c>
      <c r="F27" s="278">
        <v>1</v>
      </c>
      <c r="G27" s="279">
        <v>1</v>
      </c>
      <c r="H27" s="278" t="s">
        <v>3</v>
      </c>
      <c r="I27" s="278" t="s">
        <v>3</v>
      </c>
      <c r="J27" s="279" t="s">
        <v>3</v>
      </c>
      <c r="K27" s="279">
        <v>2</v>
      </c>
      <c r="L27" s="278" t="s">
        <v>3</v>
      </c>
      <c r="M27" s="282" t="s">
        <v>3</v>
      </c>
      <c r="N27" s="281" t="s">
        <v>3</v>
      </c>
      <c r="O27" s="278" t="s">
        <v>3</v>
      </c>
      <c r="P27" s="278" t="s">
        <v>3</v>
      </c>
      <c r="Q27" s="278" t="s">
        <v>3</v>
      </c>
      <c r="R27" s="278" t="s">
        <v>3</v>
      </c>
      <c r="S27" s="278">
        <v>3</v>
      </c>
      <c r="T27" s="278" t="s">
        <v>3</v>
      </c>
      <c r="U27" s="278" t="s">
        <v>292</v>
      </c>
      <c r="V27" s="282">
        <v>1</v>
      </c>
      <c r="W27" s="114">
        <f t="shared" si="1"/>
        <v>12</v>
      </c>
    </row>
    <row r="28" spans="1:23" ht="33" customHeight="1">
      <c r="A28" s="119">
        <v>32</v>
      </c>
      <c r="B28" s="286" t="s">
        <v>39</v>
      </c>
      <c r="C28" s="287">
        <f t="shared" si="2"/>
        <v>10</v>
      </c>
      <c r="D28" s="288">
        <v>3</v>
      </c>
      <c r="E28" s="288">
        <v>1</v>
      </c>
      <c r="F28" s="289">
        <v>1</v>
      </c>
      <c r="G28" s="289" t="s">
        <v>3</v>
      </c>
      <c r="H28" s="289">
        <v>1</v>
      </c>
      <c r="I28" s="289" t="s">
        <v>3</v>
      </c>
      <c r="J28" s="289" t="s">
        <v>3</v>
      </c>
      <c r="K28" s="290" t="s">
        <v>292</v>
      </c>
      <c r="L28" s="289" t="s">
        <v>292</v>
      </c>
      <c r="M28" s="291" t="s">
        <v>3</v>
      </c>
      <c r="N28" s="292" t="s">
        <v>3</v>
      </c>
      <c r="O28" s="290">
        <v>1</v>
      </c>
      <c r="P28" s="289" t="s">
        <v>3</v>
      </c>
      <c r="Q28" s="289">
        <v>1</v>
      </c>
      <c r="R28" s="289" t="s">
        <v>3</v>
      </c>
      <c r="S28" s="290">
        <v>2</v>
      </c>
      <c r="T28" s="290" t="s">
        <v>292</v>
      </c>
      <c r="U28" s="289" t="s">
        <v>3</v>
      </c>
      <c r="V28" s="291" t="s">
        <v>3</v>
      </c>
      <c r="W28" s="114">
        <f t="shared" si="1"/>
        <v>10</v>
      </c>
    </row>
    <row r="29" spans="3:22" ht="33" customHeight="1">
      <c r="C29" s="312">
        <f aca="true" t="shared" si="3" ref="C29:V29">SUM(C5:C28)</f>
        <v>508</v>
      </c>
      <c r="D29" s="18">
        <f t="shared" si="3"/>
        <v>57</v>
      </c>
      <c r="E29" s="124">
        <f t="shared" si="3"/>
        <v>67</v>
      </c>
      <c r="F29" s="18">
        <f t="shared" si="3"/>
        <v>25</v>
      </c>
      <c r="G29" s="125">
        <f t="shared" si="3"/>
        <v>27</v>
      </c>
      <c r="H29" s="125">
        <f t="shared" si="3"/>
        <v>11</v>
      </c>
      <c r="I29" s="18">
        <f t="shared" si="3"/>
        <v>2</v>
      </c>
      <c r="J29" s="18">
        <f t="shared" si="3"/>
        <v>18</v>
      </c>
      <c r="K29" s="125">
        <f t="shared" si="3"/>
        <v>99</v>
      </c>
      <c r="L29" s="18">
        <f t="shared" si="3"/>
        <v>20</v>
      </c>
      <c r="M29" s="125">
        <f t="shared" si="3"/>
        <v>29</v>
      </c>
      <c r="N29" s="18">
        <f t="shared" si="3"/>
        <v>29</v>
      </c>
      <c r="O29" s="18">
        <f t="shared" si="3"/>
        <v>31</v>
      </c>
      <c r="P29" s="18">
        <f t="shared" si="3"/>
        <v>11</v>
      </c>
      <c r="Q29" s="18">
        <f t="shared" si="3"/>
        <v>16</v>
      </c>
      <c r="R29" s="18">
        <f t="shared" si="3"/>
        <v>5</v>
      </c>
      <c r="S29" s="18">
        <f t="shared" si="3"/>
        <v>18</v>
      </c>
      <c r="T29" s="18">
        <f t="shared" si="3"/>
        <v>10</v>
      </c>
      <c r="U29" s="18">
        <f t="shared" si="3"/>
        <v>11</v>
      </c>
      <c r="V29" s="18">
        <f t="shared" si="3"/>
        <v>22</v>
      </c>
    </row>
  </sheetData>
  <mergeCells count="21">
    <mergeCell ref="V2:V3"/>
    <mergeCell ref="R2:R3"/>
    <mergeCell ref="S2:S3"/>
    <mergeCell ref="T2:T3"/>
    <mergeCell ref="U2:U3"/>
    <mergeCell ref="M2:M3"/>
    <mergeCell ref="A4:B4"/>
    <mergeCell ref="G2:G3"/>
    <mergeCell ref="H2:H3"/>
    <mergeCell ref="I2:I3"/>
    <mergeCell ref="J2:J3"/>
    <mergeCell ref="O2:O3"/>
    <mergeCell ref="Q2:Q3"/>
    <mergeCell ref="A2:B3"/>
    <mergeCell ref="C2:C3"/>
    <mergeCell ref="N2:N3"/>
    <mergeCell ref="D2:D3"/>
    <mergeCell ref="E2:E3"/>
    <mergeCell ref="F2:F3"/>
    <mergeCell ref="K2:K3"/>
    <mergeCell ref="L2:L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  <colBreaks count="1" manualBreakCount="1">
    <brk id="1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zoomScaleNormal="60" workbookViewId="0" topLeftCell="A1">
      <selection activeCell="H14" sqref="H14"/>
    </sheetView>
  </sheetViews>
  <sheetFormatPr defaultColWidth="9.00390625" defaultRowHeight="13.5"/>
  <cols>
    <col min="1" max="1" width="13.375" style="28" customWidth="1"/>
    <col min="2" max="6" width="19.625" style="28" customWidth="1"/>
    <col min="7" max="11" width="13.625" style="28" customWidth="1"/>
    <col min="12" max="13" width="10.625" style="28" customWidth="1"/>
    <col min="14" max="16384" width="9.00390625" style="28" customWidth="1"/>
  </cols>
  <sheetData>
    <row r="1" spans="1:6" s="294" customFormat="1" ht="33.75" customHeight="1">
      <c r="A1" s="496" t="s">
        <v>151</v>
      </c>
      <c r="B1" s="496"/>
      <c r="C1" s="496"/>
      <c r="D1" s="497"/>
      <c r="E1" s="497"/>
      <c r="F1" s="497"/>
    </row>
    <row r="2" spans="1:6" ht="40.5" customHeight="1">
      <c r="A2" s="595" t="s">
        <v>98</v>
      </c>
      <c r="B2" s="591" t="s">
        <v>106</v>
      </c>
      <c r="C2" s="597" t="s">
        <v>284</v>
      </c>
      <c r="D2" s="591" t="s">
        <v>107</v>
      </c>
      <c r="E2" s="591" t="s">
        <v>108</v>
      </c>
      <c r="F2" s="593" t="s">
        <v>147</v>
      </c>
    </row>
    <row r="3" spans="1:6" ht="40.5" customHeight="1">
      <c r="A3" s="596"/>
      <c r="B3" s="563"/>
      <c r="C3" s="598"/>
      <c r="D3" s="563"/>
      <c r="E3" s="592"/>
      <c r="F3" s="594"/>
    </row>
    <row r="4" spans="1:6" s="13" customFormat="1" ht="40.5" customHeight="1">
      <c r="A4" s="383" t="s">
        <v>324</v>
      </c>
      <c r="B4" s="197">
        <f>SUM(B5:B11)</f>
        <v>508</v>
      </c>
      <c r="C4" s="198">
        <f>SUM(C5:C11)</f>
        <v>14867</v>
      </c>
      <c r="D4" s="196">
        <f>SUM(D5:D11)</f>
        <v>6246003</v>
      </c>
      <c r="E4" s="196">
        <f>SUM(E5:E11)</f>
        <v>26283495</v>
      </c>
      <c r="F4" s="488">
        <f>SUM(F5:F11)</f>
        <v>3345536</v>
      </c>
    </row>
    <row r="5" spans="1:6" ht="40.5" customHeight="1">
      <c r="A5" s="483" t="s">
        <v>1</v>
      </c>
      <c r="B5" s="199">
        <v>243</v>
      </c>
      <c r="C5" s="200">
        <v>1468</v>
      </c>
      <c r="D5" s="484">
        <v>449975</v>
      </c>
      <c r="E5" s="485">
        <v>761738</v>
      </c>
      <c r="F5" s="192" t="s">
        <v>3</v>
      </c>
    </row>
    <row r="6" spans="1:6" ht="40.5" customHeight="1">
      <c r="A6" s="483" t="s">
        <v>325</v>
      </c>
      <c r="B6" s="199">
        <v>107</v>
      </c>
      <c r="C6" s="200">
        <v>1438</v>
      </c>
      <c r="D6" s="484">
        <v>483266</v>
      </c>
      <c r="E6" s="485">
        <v>1385377</v>
      </c>
      <c r="F6" s="192" t="s">
        <v>3</v>
      </c>
    </row>
    <row r="7" spans="1:8" ht="40.5" customHeight="1">
      <c r="A7" s="483" t="s">
        <v>326</v>
      </c>
      <c r="B7" s="201">
        <v>60</v>
      </c>
      <c r="C7" s="200">
        <v>1477</v>
      </c>
      <c r="D7" s="485">
        <v>546495</v>
      </c>
      <c r="E7" s="485">
        <v>1627471</v>
      </c>
      <c r="F7" s="192" t="s">
        <v>3</v>
      </c>
      <c r="H7" s="39"/>
    </row>
    <row r="8" spans="1:6" ht="40.5" customHeight="1">
      <c r="A8" s="483" t="s">
        <v>327</v>
      </c>
      <c r="B8" s="201">
        <v>71</v>
      </c>
      <c r="C8" s="200">
        <v>3792</v>
      </c>
      <c r="D8" s="485">
        <v>1623100</v>
      </c>
      <c r="E8" s="485">
        <v>5648085</v>
      </c>
      <c r="F8" s="484">
        <v>1088318</v>
      </c>
    </row>
    <row r="9" spans="1:6" ht="40.5" customHeight="1">
      <c r="A9" s="483" t="s">
        <v>328</v>
      </c>
      <c r="B9" s="201">
        <v>21</v>
      </c>
      <c r="C9" s="200">
        <v>3640</v>
      </c>
      <c r="D9" s="485">
        <v>1628552</v>
      </c>
      <c r="E9" s="485">
        <v>9883897</v>
      </c>
      <c r="F9" s="484">
        <v>893260</v>
      </c>
    </row>
    <row r="10" spans="1:11" ht="40.5" customHeight="1">
      <c r="A10" s="483" t="s">
        <v>329</v>
      </c>
      <c r="B10" s="201">
        <v>3</v>
      </c>
      <c r="C10" s="202">
        <v>1206</v>
      </c>
      <c r="D10" s="485">
        <v>717047</v>
      </c>
      <c r="E10" s="485">
        <v>4573933</v>
      </c>
      <c r="F10" s="484">
        <v>708320</v>
      </c>
      <c r="H10" s="114"/>
      <c r="I10" s="114"/>
      <c r="J10" s="114"/>
      <c r="K10" s="114"/>
    </row>
    <row r="11" spans="1:6" ht="40.5" customHeight="1">
      <c r="A11" s="384" t="s">
        <v>2</v>
      </c>
      <c r="B11" s="203">
        <v>3</v>
      </c>
      <c r="C11" s="204">
        <v>1846</v>
      </c>
      <c r="D11" s="487">
        <v>797568</v>
      </c>
      <c r="E11" s="487">
        <v>2402994</v>
      </c>
      <c r="F11" s="493">
        <v>655638</v>
      </c>
    </row>
    <row r="12" spans="1:11" ht="40.5" customHeight="1">
      <c r="A12" s="7"/>
      <c r="B12" s="232"/>
      <c r="C12" s="232"/>
      <c r="D12" s="232"/>
      <c r="E12" s="232"/>
      <c r="F12" s="232"/>
      <c r="H12" s="30"/>
      <c r="I12" s="30"/>
      <c r="J12" s="30"/>
      <c r="K12" s="30"/>
    </row>
    <row r="13" spans="1:8" ht="40.5" customHeight="1">
      <c r="A13" s="595" t="s">
        <v>98</v>
      </c>
      <c r="B13" s="593" t="s">
        <v>148</v>
      </c>
      <c r="C13" s="591" t="s">
        <v>109</v>
      </c>
      <c r="D13" s="591" t="s">
        <v>110</v>
      </c>
      <c r="E13" s="591" t="s">
        <v>111</v>
      </c>
      <c r="F13" s="554" t="s">
        <v>68</v>
      </c>
      <c r="H13" s="30"/>
    </row>
    <row r="14" spans="1:11" ht="40.5" customHeight="1">
      <c r="A14" s="596"/>
      <c r="B14" s="594"/>
      <c r="C14" s="592"/>
      <c r="D14" s="592"/>
      <c r="E14" s="592"/>
      <c r="F14" s="555"/>
      <c r="H14" s="30"/>
      <c r="I14" s="30"/>
      <c r="J14" s="30"/>
      <c r="K14" s="30"/>
    </row>
    <row r="15" spans="1:12" s="12" customFormat="1" ht="40.5" customHeight="1">
      <c r="A15" s="383" t="s">
        <v>330</v>
      </c>
      <c r="B15" s="488">
        <f>SUM(B16:B22)</f>
        <v>3180228</v>
      </c>
      <c r="C15" s="196">
        <f>SUM(C16:C22)</f>
        <v>44646705</v>
      </c>
      <c r="D15" s="159">
        <f>SUM(D16:D22)</f>
        <v>16413122</v>
      </c>
      <c r="E15" s="489">
        <f>SUM(E16:E22)</f>
        <v>1261561</v>
      </c>
      <c r="F15" s="160">
        <f>SUM(F16:F22)</f>
        <v>2250630</v>
      </c>
      <c r="H15" s="30"/>
      <c r="I15" s="30"/>
      <c r="J15" s="30"/>
      <c r="K15" s="30"/>
      <c r="L15" s="28"/>
    </row>
    <row r="16" spans="1:6" ht="40.5" customHeight="1">
      <c r="A16" s="483" t="s">
        <v>1</v>
      </c>
      <c r="B16" s="486" t="s">
        <v>3</v>
      </c>
      <c r="C16" s="157">
        <v>1619145</v>
      </c>
      <c r="D16" s="155">
        <v>816572</v>
      </c>
      <c r="E16" s="490" t="s">
        <v>3</v>
      </c>
      <c r="F16" s="491" t="s">
        <v>3</v>
      </c>
    </row>
    <row r="17" spans="1:6" ht="40.5" customHeight="1">
      <c r="A17" s="483" t="s">
        <v>331</v>
      </c>
      <c r="B17" s="486" t="s">
        <v>3</v>
      </c>
      <c r="C17" s="157">
        <v>2495761</v>
      </c>
      <c r="D17" s="155">
        <v>1057543</v>
      </c>
      <c r="E17" s="491" t="s">
        <v>3</v>
      </c>
      <c r="F17" s="491" t="s">
        <v>3</v>
      </c>
    </row>
    <row r="18" spans="1:6" ht="40.5" customHeight="1">
      <c r="A18" s="483" t="s">
        <v>332</v>
      </c>
      <c r="B18" s="486" t="s">
        <v>3</v>
      </c>
      <c r="C18" s="26">
        <v>3022983</v>
      </c>
      <c r="D18" s="158">
        <v>1329055</v>
      </c>
      <c r="E18" s="491" t="s">
        <v>3</v>
      </c>
      <c r="F18" s="491" t="s">
        <v>3</v>
      </c>
    </row>
    <row r="19" spans="1:6" ht="40.5" customHeight="1">
      <c r="A19" s="483" t="s">
        <v>333</v>
      </c>
      <c r="B19" s="485">
        <v>864743</v>
      </c>
      <c r="C19" s="26">
        <v>10349388</v>
      </c>
      <c r="D19" s="158">
        <v>3982686</v>
      </c>
      <c r="E19" s="492">
        <v>272912</v>
      </c>
      <c r="F19" s="192">
        <v>468352</v>
      </c>
    </row>
    <row r="20" spans="1:6" ht="40.5" customHeight="1">
      <c r="A20" s="483" t="s">
        <v>334</v>
      </c>
      <c r="B20" s="485">
        <v>981982</v>
      </c>
      <c r="C20" s="26">
        <v>15489225</v>
      </c>
      <c r="D20" s="158">
        <v>4867260</v>
      </c>
      <c r="E20" s="492">
        <v>633549</v>
      </c>
      <c r="F20" s="192">
        <v>1245964</v>
      </c>
    </row>
    <row r="21" spans="1:12" ht="40.5" customHeight="1">
      <c r="A21" s="483" t="s">
        <v>335</v>
      </c>
      <c r="B21" s="485">
        <v>733117</v>
      </c>
      <c r="C21" s="498">
        <v>5910972</v>
      </c>
      <c r="D21" s="202">
        <v>1309542</v>
      </c>
      <c r="E21" s="484">
        <v>105369</v>
      </c>
      <c r="F21" s="192">
        <v>129357</v>
      </c>
      <c r="G21" s="31"/>
      <c r="H21" s="116"/>
      <c r="I21" s="116"/>
      <c r="J21" s="116"/>
      <c r="K21" s="116"/>
      <c r="L21" s="31"/>
    </row>
    <row r="22" spans="1:6" ht="40.5" customHeight="1">
      <c r="A22" s="384" t="s">
        <v>2</v>
      </c>
      <c r="B22" s="493">
        <v>600386</v>
      </c>
      <c r="C22" s="494">
        <v>5759231</v>
      </c>
      <c r="D22" s="205">
        <v>3050464</v>
      </c>
      <c r="E22" s="495">
        <v>249731</v>
      </c>
      <c r="F22" s="195">
        <v>406957</v>
      </c>
    </row>
    <row r="23" spans="1:6" ht="14.25">
      <c r="A23" s="31"/>
      <c r="B23" s="114"/>
      <c r="C23" s="114"/>
      <c r="D23" s="114"/>
      <c r="E23" s="114"/>
      <c r="F23" s="114"/>
    </row>
    <row r="24" spans="1:6" ht="14.25">
      <c r="A24" s="31"/>
      <c r="F24" s="231"/>
    </row>
    <row r="25" ht="14.25">
      <c r="A25" s="31"/>
    </row>
    <row r="26" spans="1:6" ht="14.25">
      <c r="A26" s="31"/>
      <c r="B26" s="114"/>
      <c r="C26" s="114"/>
      <c r="D26" s="114"/>
      <c r="E26" s="114"/>
      <c r="F26" s="114"/>
    </row>
    <row r="27" spans="1:6" ht="14.25">
      <c r="A27" s="31"/>
      <c r="B27" s="115"/>
      <c r="C27" s="115"/>
      <c r="D27" s="115"/>
      <c r="E27" s="115"/>
      <c r="F27" s="115"/>
    </row>
    <row r="28" spans="1:11" ht="14.25">
      <c r="A28" s="31"/>
      <c r="G28" s="114"/>
      <c r="H28" s="114"/>
      <c r="I28" s="114"/>
      <c r="J28" s="114"/>
      <c r="K28" s="114"/>
    </row>
    <row r="29" ht="14.25">
      <c r="A29" s="31"/>
    </row>
    <row r="30" ht="14.25">
      <c r="A30" s="31"/>
    </row>
    <row r="31" ht="14.25">
      <c r="A31" s="31"/>
    </row>
    <row r="32" ht="14.25">
      <c r="A32" s="31"/>
    </row>
    <row r="33" ht="14.25">
      <c r="A33" s="31"/>
    </row>
    <row r="34" ht="14.25">
      <c r="A34" s="31"/>
    </row>
    <row r="35" ht="14.25">
      <c r="A35" s="31"/>
    </row>
    <row r="36" ht="14.25">
      <c r="A36" s="31"/>
    </row>
  </sheetData>
  <mergeCells count="12">
    <mergeCell ref="E2:E3"/>
    <mergeCell ref="F2:F3"/>
    <mergeCell ref="F13:F14"/>
    <mergeCell ref="E13:E14"/>
    <mergeCell ref="D13:D14"/>
    <mergeCell ref="B13:B14"/>
    <mergeCell ref="D2:D3"/>
    <mergeCell ref="A2:A3"/>
    <mergeCell ref="B2:B3"/>
    <mergeCell ref="C13:C14"/>
    <mergeCell ref="C2:C3"/>
    <mergeCell ref="A13:A14"/>
  </mergeCells>
  <printOptions/>
  <pageMargins left="0.79" right="0.8" top="0.99" bottom="0.99" header="0.512" footer="0.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H5" sqref="H5"/>
    </sheetView>
  </sheetViews>
  <sheetFormatPr defaultColWidth="9.00390625" defaultRowHeight="13.5"/>
  <cols>
    <col min="1" max="1" width="10.00390625" style="28" customWidth="1"/>
    <col min="2" max="9" width="9.625" style="28" customWidth="1"/>
    <col min="10" max="10" width="9.50390625" style="1" customWidth="1"/>
    <col min="11" max="16" width="9.50390625" style="28" customWidth="1"/>
    <col min="17" max="16384" width="9.00390625" style="28" customWidth="1"/>
  </cols>
  <sheetData>
    <row r="1" spans="1:10" s="12" customFormat="1" ht="22.5" customHeight="1">
      <c r="A1" s="11" t="s">
        <v>233</v>
      </c>
      <c r="I1" s="333" t="s">
        <v>97</v>
      </c>
      <c r="J1" s="2"/>
    </row>
    <row r="2" spans="1:9" ht="17.25" customHeight="1">
      <c r="A2" s="599" t="s">
        <v>98</v>
      </c>
      <c r="B2" s="601" t="s">
        <v>43</v>
      </c>
      <c r="C2" s="52">
        <v>9</v>
      </c>
      <c r="D2" s="52">
        <v>10</v>
      </c>
      <c r="E2" s="52">
        <v>12</v>
      </c>
      <c r="F2" s="52">
        <v>13</v>
      </c>
      <c r="G2" s="52">
        <v>14</v>
      </c>
      <c r="H2" s="52">
        <v>15</v>
      </c>
      <c r="I2" s="56">
        <v>16</v>
      </c>
    </row>
    <row r="3" spans="1:9" ht="32.25" customHeight="1">
      <c r="A3" s="600"/>
      <c r="B3" s="602"/>
      <c r="C3" s="53" t="s">
        <v>99</v>
      </c>
      <c r="D3" s="54" t="s">
        <v>44</v>
      </c>
      <c r="E3" s="53" t="s">
        <v>82</v>
      </c>
      <c r="F3" s="53" t="s">
        <v>83</v>
      </c>
      <c r="G3" s="53" t="s">
        <v>84</v>
      </c>
      <c r="H3" s="55" t="s">
        <v>100</v>
      </c>
      <c r="I3" s="57" t="s">
        <v>86</v>
      </c>
    </row>
    <row r="4" spans="1:10" s="12" customFormat="1" ht="22.5" customHeight="1">
      <c r="A4" s="73" t="s">
        <v>211</v>
      </c>
      <c r="B4" s="80">
        <f aca="true" t="shared" si="0" ref="B4:B11">J4+J15+J26</f>
        <v>508</v>
      </c>
      <c r="C4" s="80">
        <f aca="true" t="shared" si="1" ref="C4:I4">SUM(C5:C11)</f>
        <v>21</v>
      </c>
      <c r="D4" s="80">
        <f t="shared" si="1"/>
        <v>3</v>
      </c>
      <c r="E4" s="80">
        <f t="shared" si="1"/>
        <v>16</v>
      </c>
      <c r="F4" s="80">
        <f t="shared" si="1"/>
        <v>58</v>
      </c>
      <c r="G4" s="80">
        <f t="shared" si="1"/>
        <v>89</v>
      </c>
      <c r="H4" s="80">
        <f t="shared" si="1"/>
        <v>5</v>
      </c>
      <c r="I4" s="81">
        <f t="shared" si="1"/>
        <v>11</v>
      </c>
      <c r="J4" s="2">
        <f>SUM(C4:I4)</f>
        <v>203</v>
      </c>
    </row>
    <row r="5" spans="1:17" ht="22.5" customHeight="1">
      <c r="A5" s="72" t="s">
        <v>212</v>
      </c>
      <c r="B5" s="75">
        <f t="shared" si="0"/>
        <v>243</v>
      </c>
      <c r="C5" s="75">
        <v>10</v>
      </c>
      <c r="D5" s="75">
        <v>2</v>
      </c>
      <c r="E5" s="75">
        <v>9</v>
      </c>
      <c r="F5" s="75">
        <v>32</v>
      </c>
      <c r="G5" s="75">
        <v>57</v>
      </c>
      <c r="H5" s="75" t="s">
        <v>3</v>
      </c>
      <c r="I5" s="83">
        <v>5</v>
      </c>
      <c r="J5" s="1">
        <f>SUM(C5:I5)</f>
        <v>115</v>
      </c>
      <c r="Q5" s="29"/>
    </row>
    <row r="6" spans="1:17" ht="22.5" customHeight="1">
      <c r="A6" s="72" t="s">
        <v>213</v>
      </c>
      <c r="B6" s="75">
        <f t="shared" si="0"/>
        <v>107</v>
      </c>
      <c r="C6" s="75">
        <v>4</v>
      </c>
      <c r="D6" s="75">
        <v>1</v>
      </c>
      <c r="E6" s="75">
        <v>4</v>
      </c>
      <c r="F6" s="75">
        <v>9</v>
      </c>
      <c r="G6" s="75">
        <v>20</v>
      </c>
      <c r="H6" s="75">
        <v>3</v>
      </c>
      <c r="I6" s="83">
        <v>3</v>
      </c>
      <c r="J6" s="1">
        <f aca="true" t="shared" si="2" ref="J6:J11">SUM(C6:I6)</f>
        <v>44</v>
      </c>
      <c r="Q6" s="29"/>
    </row>
    <row r="7" spans="1:17" ht="22.5" customHeight="1">
      <c r="A7" s="72" t="s">
        <v>214</v>
      </c>
      <c r="B7" s="75">
        <f t="shared" si="0"/>
        <v>60</v>
      </c>
      <c r="C7" s="75" t="s">
        <v>3</v>
      </c>
      <c r="D7" s="75" t="s">
        <v>3</v>
      </c>
      <c r="E7" s="75">
        <v>2</v>
      </c>
      <c r="F7" s="75">
        <v>8</v>
      </c>
      <c r="G7" s="75">
        <v>9</v>
      </c>
      <c r="H7" s="75">
        <v>1</v>
      </c>
      <c r="I7" s="83">
        <v>2</v>
      </c>
      <c r="J7" s="1">
        <f t="shared" si="2"/>
        <v>22</v>
      </c>
      <c r="Q7" s="29"/>
    </row>
    <row r="8" spans="1:17" ht="22.5" customHeight="1">
      <c r="A8" s="72" t="s">
        <v>215</v>
      </c>
      <c r="B8" s="75">
        <f t="shared" si="0"/>
        <v>71</v>
      </c>
      <c r="C8" s="75">
        <v>4</v>
      </c>
      <c r="D8" s="75" t="s">
        <v>3</v>
      </c>
      <c r="E8" s="75">
        <v>1</v>
      </c>
      <c r="F8" s="75">
        <v>8</v>
      </c>
      <c r="G8" s="75">
        <v>2</v>
      </c>
      <c r="H8" s="75">
        <v>1</v>
      </c>
      <c r="I8" s="83">
        <v>1</v>
      </c>
      <c r="J8" s="1">
        <f t="shared" si="2"/>
        <v>17</v>
      </c>
      <c r="Q8" s="29"/>
    </row>
    <row r="9" spans="1:17" ht="22.5" customHeight="1">
      <c r="A9" s="72" t="s">
        <v>216</v>
      </c>
      <c r="B9" s="75">
        <f t="shared" si="0"/>
        <v>21</v>
      </c>
      <c r="C9" s="75">
        <v>3</v>
      </c>
      <c r="D9" s="75" t="s">
        <v>3</v>
      </c>
      <c r="E9" s="75" t="s">
        <v>3</v>
      </c>
      <c r="F9" s="75">
        <v>1</v>
      </c>
      <c r="G9" s="75">
        <v>1</v>
      </c>
      <c r="H9" s="75" t="s">
        <v>3</v>
      </c>
      <c r="I9" s="83" t="s">
        <v>3</v>
      </c>
      <c r="J9" s="1">
        <f t="shared" si="2"/>
        <v>5</v>
      </c>
      <c r="Q9" s="29"/>
    </row>
    <row r="10" spans="1:17" ht="22.5" customHeight="1">
      <c r="A10" s="72" t="s">
        <v>217</v>
      </c>
      <c r="B10" s="75">
        <f t="shared" si="0"/>
        <v>3</v>
      </c>
      <c r="C10" s="75" t="s">
        <v>3</v>
      </c>
      <c r="D10" s="75" t="s">
        <v>3</v>
      </c>
      <c r="E10" s="75" t="s">
        <v>3</v>
      </c>
      <c r="F10" s="75" t="s">
        <v>3</v>
      </c>
      <c r="G10" s="75" t="s">
        <v>3</v>
      </c>
      <c r="H10" s="75" t="s">
        <v>3</v>
      </c>
      <c r="I10" s="83" t="s">
        <v>3</v>
      </c>
      <c r="J10" s="1">
        <f t="shared" si="2"/>
        <v>0</v>
      </c>
      <c r="Q10" s="29"/>
    </row>
    <row r="11" spans="1:17" ht="22.5" customHeight="1">
      <c r="A11" s="68" t="s">
        <v>101</v>
      </c>
      <c r="B11" s="87">
        <f t="shared" si="0"/>
        <v>3</v>
      </c>
      <c r="C11" s="78" t="s">
        <v>3</v>
      </c>
      <c r="D11" s="78" t="s">
        <v>3</v>
      </c>
      <c r="E11" s="78" t="s">
        <v>3</v>
      </c>
      <c r="F11" s="78" t="s">
        <v>3</v>
      </c>
      <c r="G11" s="78" t="s">
        <v>3</v>
      </c>
      <c r="H11" s="78" t="s">
        <v>3</v>
      </c>
      <c r="I11" s="86" t="s">
        <v>3</v>
      </c>
      <c r="J11" s="1">
        <f t="shared" si="2"/>
        <v>0</v>
      </c>
      <c r="Q11" s="29"/>
    </row>
    <row r="12" spans="1:17" ht="22.5" customHeight="1">
      <c r="A12" s="7"/>
      <c r="B12" s="29"/>
      <c r="C12" s="29"/>
      <c r="D12" s="29"/>
      <c r="E12" s="29"/>
      <c r="F12" s="29"/>
      <c r="G12" s="29"/>
      <c r="H12" s="29"/>
      <c r="I12" s="29"/>
      <c r="J12" s="84"/>
      <c r="K12" s="5"/>
      <c r="L12" s="5"/>
      <c r="M12" s="5"/>
      <c r="N12" s="5"/>
      <c r="O12" s="5"/>
      <c r="P12" s="5"/>
      <c r="Q12" s="29"/>
    </row>
    <row r="13" spans="1:9" ht="17.25" customHeight="1">
      <c r="A13" s="599" t="s">
        <v>98</v>
      </c>
      <c r="B13" s="52">
        <v>17</v>
      </c>
      <c r="C13" s="52">
        <v>18</v>
      </c>
      <c r="D13" s="52">
        <v>19</v>
      </c>
      <c r="E13" s="52">
        <v>20</v>
      </c>
      <c r="F13" s="52">
        <v>22</v>
      </c>
      <c r="G13" s="52">
        <v>23</v>
      </c>
      <c r="H13" s="52">
        <v>24</v>
      </c>
      <c r="I13" s="56">
        <v>25</v>
      </c>
    </row>
    <row r="14" spans="1:9" ht="32.25" customHeight="1">
      <c r="A14" s="600"/>
      <c r="B14" s="54" t="s">
        <v>88</v>
      </c>
      <c r="C14" s="55" t="s">
        <v>102</v>
      </c>
      <c r="D14" s="54" t="s">
        <v>45</v>
      </c>
      <c r="E14" s="54" t="s">
        <v>46</v>
      </c>
      <c r="F14" s="55" t="s">
        <v>103</v>
      </c>
      <c r="G14" s="54" t="s">
        <v>104</v>
      </c>
      <c r="H14" s="54" t="s">
        <v>89</v>
      </c>
      <c r="I14" s="58" t="s">
        <v>90</v>
      </c>
    </row>
    <row r="15" spans="1:10" s="12" customFormat="1" ht="22.5" customHeight="1">
      <c r="A15" s="73" t="s">
        <v>218</v>
      </c>
      <c r="B15" s="80">
        <f>SUM(B16:B22)</f>
        <v>3</v>
      </c>
      <c r="C15" s="80">
        <f aca="true" t="shared" si="3" ref="C15:I15">SUM(C16:C22)</f>
        <v>1</v>
      </c>
      <c r="D15" s="80">
        <f t="shared" si="3"/>
        <v>44</v>
      </c>
      <c r="E15" s="80">
        <f t="shared" si="3"/>
        <v>5</v>
      </c>
      <c r="F15" s="80">
        <f t="shared" si="3"/>
        <v>14</v>
      </c>
      <c r="G15" s="80">
        <f t="shared" si="3"/>
        <v>6</v>
      </c>
      <c r="H15" s="80">
        <f t="shared" si="3"/>
        <v>8</v>
      </c>
      <c r="I15" s="81">
        <f t="shared" si="3"/>
        <v>68</v>
      </c>
      <c r="J15" s="2">
        <f>SUM(B15:I15)</f>
        <v>149</v>
      </c>
    </row>
    <row r="16" spans="1:10" ht="22.5" customHeight="1">
      <c r="A16" s="72" t="s">
        <v>1</v>
      </c>
      <c r="B16" s="75" t="s">
        <v>3</v>
      </c>
      <c r="C16" s="75" t="s">
        <v>3</v>
      </c>
      <c r="D16" s="75">
        <v>10</v>
      </c>
      <c r="E16" s="75" t="s">
        <v>3</v>
      </c>
      <c r="F16" s="75">
        <v>5</v>
      </c>
      <c r="G16" s="75">
        <v>3</v>
      </c>
      <c r="H16" s="82">
        <v>1</v>
      </c>
      <c r="I16" s="83">
        <v>41</v>
      </c>
      <c r="J16" s="2">
        <f aca="true" t="shared" si="4" ref="J16:J22">SUM(B16:I16)</f>
        <v>60</v>
      </c>
    </row>
    <row r="17" spans="1:10" ht="22.5" customHeight="1">
      <c r="A17" s="72" t="s">
        <v>219</v>
      </c>
      <c r="B17" s="75">
        <v>2</v>
      </c>
      <c r="C17" s="75">
        <v>1</v>
      </c>
      <c r="D17" s="75">
        <v>8</v>
      </c>
      <c r="E17" s="75">
        <v>2</v>
      </c>
      <c r="F17" s="75" t="s">
        <v>3</v>
      </c>
      <c r="G17" s="75">
        <v>3</v>
      </c>
      <c r="H17" s="162">
        <v>4</v>
      </c>
      <c r="I17" s="83">
        <v>13</v>
      </c>
      <c r="J17" s="2">
        <f t="shared" si="4"/>
        <v>33</v>
      </c>
    </row>
    <row r="18" spans="1:10" ht="22.5" customHeight="1">
      <c r="A18" s="72" t="s">
        <v>220</v>
      </c>
      <c r="B18" s="75" t="s">
        <v>3</v>
      </c>
      <c r="C18" s="75" t="s">
        <v>3</v>
      </c>
      <c r="D18" s="75">
        <v>12</v>
      </c>
      <c r="E18" s="75" t="s">
        <v>3</v>
      </c>
      <c r="F18" s="75">
        <v>3</v>
      </c>
      <c r="G18" s="75" t="s">
        <v>3</v>
      </c>
      <c r="H18" s="75">
        <v>1</v>
      </c>
      <c r="I18" s="84">
        <v>3</v>
      </c>
      <c r="J18" s="2">
        <f t="shared" si="4"/>
        <v>19</v>
      </c>
    </row>
    <row r="19" spans="1:10" ht="22.5" customHeight="1">
      <c r="A19" s="72" t="s">
        <v>221</v>
      </c>
      <c r="B19" s="75" t="s">
        <v>3</v>
      </c>
      <c r="C19" s="75" t="s">
        <v>3</v>
      </c>
      <c r="D19" s="75">
        <v>11</v>
      </c>
      <c r="E19" s="75">
        <v>2</v>
      </c>
      <c r="F19" s="75">
        <v>6</v>
      </c>
      <c r="G19" s="75" t="s">
        <v>3</v>
      </c>
      <c r="H19" s="139" t="s">
        <v>3</v>
      </c>
      <c r="I19" s="83">
        <v>10</v>
      </c>
      <c r="J19" s="2">
        <f t="shared" si="4"/>
        <v>29</v>
      </c>
    </row>
    <row r="20" spans="1:10" ht="22.5" customHeight="1">
      <c r="A20" s="72" t="s">
        <v>222</v>
      </c>
      <c r="B20" s="75">
        <v>1</v>
      </c>
      <c r="C20" s="75" t="s">
        <v>3</v>
      </c>
      <c r="D20" s="75">
        <v>3</v>
      </c>
      <c r="E20" s="75">
        <v>1</v>
      </c>
      <c r="F20" s="75" t="s">
        <v>3</v>
      </c>
      <c r="G20" s="75" t="s">
        <v>3</v>
      </c>
      <c r="H20" s="162">
        <v>1</v>
      </c>
      <c r="I20" s="163">
        <v>1</v>
      </c>
      <c r="J20" s="2">
        <f t="shared" si="4"/>
        <v>7</v>
      </c>
    </row>
    <row r="21" spans="1:10" ht="22.5" customHeight="1">
      <c r="A21" s="72" t="s">
        <v>223</v>
      </c>
      <c r="B21" s="75" t="s">
        <v>3</v>
      </c>
      <c r="C21" s="75" t="s">
        <v>3</v>
      </c>
      <c r="D21" s="75" t="s">
        <v>3</v>
      </c>
      <c r="E21" s="75" t="s">
        <v>3</v>
      </c>
      <c r="F21" s="75" t="s">
        <v>3</v>
      </c>
      <c r="G21" s="75" t="s">
        <v>3</v>
      </c>
      <c r="H21" s="162">
        <v>1</v>
      </c>
      <c r="I21" s="83" t="s">
        <v>3</v>
      </c>
      <c r="J21" s="2">
        <f t="shared" si="4"/>
        <v>1</v>
      </c>
    </row>
    <row r="22" spans="1:10" ht="22.5" customHeight="1">
      <c r="A22" s="68" t="s">
        <v>101</v>
      </c>
      <c r="B22" s="78" t="s">
        <v>3</v>
      </c>
      <c r="C22" s="78" t="s">
        <v>3</v>
      </c>
      <c r="D22" s="78" t="s">
        <v>3</v>
      </c>
      <c r="E22" s="78" t="s">
        <v>3</v>
      </c>
      <c r="F22" s="78" t="s">
        <v>3</v>
      </c>
      <c r="G22" s="78" t="s">
        <v>3</v>
      </c>
      <c r="H22" s="85" t="s">
        <v>3</v>
      </c>
      <c r="I22" s="86" t="s">
        <v>3</v>
      </c>
      <c r="J22" s="2">
        <f t="shared" si="4"/>
        <v>0</v>
      </c>
    </row>
    <row r="23" ht="22.5" customHeight="1"/>
    <row r="24" spans="1:8" ht="17.25" customHeight="1">
      <c r="A24" s="599" t="s">
        <v>98</v>
      </c>
      <c r="B24" s="52">
        <v>26</v>
      </c>
      <c r="C24" s="52">
        <v>27</v>
      </c>
      <c r="D24" s="52">
        <v>28</v>
      </c>
      <c r="E24" s="52">
        <v>29</v>
      </c>
      <c r="F24" s="52">
        <v>30</v>
      </c>
      <c r="G24" s="52">
        <v>31</v>
      </c>
      <c r="H24" s="56">
        <v>32</v>
      </c>
    </row>
    <row r="25" spans="1:8" ht="32.25" customHeight="1">
      <c r="A25" s="600"/>
      <c r="B25" s="53" t="s">
        <v>91</v>
      </c>
      <c r="C25" s="53" t="s">
        <v>92</v>
      </c>
      <c r="D25" s="53" t="s">
        <v>93</v>
      </c>
      <c r="E25" s="53" t="s">
        <v>94</v>
      </c>
      <c r="F25" s="54" t="s">
        <v>105</v>
      </c>
      <c r="G25" s="53" t="s">
        <v>96</v>
      </c>
      <c r="H25" s="58" t="s">
        <v>74</v>
      </c>
    </row>
    <row r="26" spans="1:10" s="12" customFormat="1" ht="22.5" customHeight="1">
      <c r="A26" s="73" t="s">
        <v>224</v>
      </c>
      <c r="B26" s="80">
        <f>SUM(B27:B33)</f>
        <v>64</v>
      </c>
      <c r="C26" s="80">
        <f aca="true" t="shared" si="5" ref="C26:H26">SUM(C27:C33)</f>
        <v>10</v>
      </c>
      <c r="D26" s="80">
        <f t="shared" si="5"/>
        <v>5</v>
      </c>
      <c r="E26" s="80">
        <f t="shared" si="5"/>
        <v>19</v>
      </c>
      <c r="F26" s="80">
        <f t="shared" si="5"/>
        <v>36</v>
      </c>
      <c r="G26" s="80">
        <f t="shared" si="5"/>
        <v>12</v>
      </c>
      <c r="H26" s="81">
        <f t="shared" si="5"/>
        <v>10</v>
      </c>
      <c r="J26" s="2">
        <f>SUM(B26:H26)</f>
        <v>156</v>
      </c>
    </row>
    <row r="27" spans="1:10" ht="22.5" customHeight="1">
      <c r="A27" s="72" t="s">
        <v>1</v>
      </c>
      <c r="B27" s="75">
        <v>36</v>
      </c>
      <c r="C27" s="75">
        <v>4</v>
      </c>
      <c r="D27" s="75" t="s">
        <v>3</v>
      </c>
      <c r="E27" s="75">
        <v>6</v>
      </c>
      <c r="F27" s="75">
        <v>15</v>
      </c>
      <c r="G27" s="84">
        <v>4</v>
      </c>
      <c r="H27" s="83">
        <v>3</v>
      </c>
      <c r="J27" s="2">
        <f aca="true" t="shared" si="6" ref="J27:J33">SUM(B27:H27)</f>
        <v>68</v>
      </c>
    </row>
    <row r="28" spans="1:10" ht="22.5" customHeight="1">
      <c r="A28" s="72" t="s">
        <v>225</v>
      </c>
      <c r="B28" s="75">
        <v>13</v>
      </c>
      <c r="C28" s="75">
        <v>3</v>
      </c>
      <c r="D28" s="75">
        <v>1</v>
      </c>
      <c r="E28" s="75">
        <v>1</v>
      </c>
      <c r="F28" s="75">
        <v>7</v>
      </c>
      <c r="G28" s="83">
        <v>3</v>
      </c>
      <c r="H28" s="83">
        <v>2</v>
      </c>
      <c r="J28" s="2">
        <f t="shared" si="6"/>
        <v>30</v>
      </c>
    </row>
    <row r="29" spans="1:10" ht="22.5" customHeight="1">
      <c r="A29" s="72" t="s">
        <v>226</v>
      </c>
      <c r="B29" s="75">
        <v>10</v>
      </c>
      <c r="C29" s="75">
        <v>1</v>
      </c>
      <c r="D29" s="75">
        <v>1</v>
      </c>
      <c r="E29" s="75">
        <v>3</v>
      </c>
      <c r="F29" s="75">
        <v>3</v>
      </c>
      <c r="G29" s="84">
        <v>1</v>
      </c>
      <c r="H29" s="83" t="s">
        <v>3</v>
      </c>
      <c r="J29" s="2">
        <f t="shared" si="6"/>
        <v>19</v>
      </c>
    </row>
    <row r="30" spans="1:10" ht="22.5" customHeight="1">
      <c r="A30" s="72" t="s">
        <v>227</v>
      </c>
      <c r="B30" s="75">
        <v>4</v>
      </c>
      <c r="C30" s="75">
        <v>1</v>
      </c>
      <c r="D30" s="75">
        <v>3</v>
      </c>
      <c r="E30" s="75">
        <v>3</v>
      </c>
      <c r="F30" s="75">
        <v>7</v>
      </c>
      <c r="G30" s="75">
        <v>2</v>
      </c>
      <c r="H30" s="83">
        <v>5</v>
      </c>
      <c r="J30" s="2">
        <f t="shared" si="6"/>
        <v>25</v>
      </c>
    </row>
    <row r="31" spans="1:10" ht="22.5" customHeight="1">
      <c r="A31" s="72" t="s">
        <v>228</v>
      </c>
      <c r="B31" s="75">
        <v>1</v>
      </c>
      <c r="C31" s="75">
        <v>1</v>
      </c>
      <c r="D31" s="75" t="s">
        <v>3</v>
      </c>
      <c r="E31" s="75">
        <v>4</v>
      </c>
      <c r="F31" s="75">
        <v>2</v>
      </c>
      <c r="G31" s="83">
        <v>1</v>
      </c>
      <c r="H31" s="83" t="s">
        <v>3</v>
      </c>
      <c r="J31" s="2">
        <f t="shared" si="6"/>
        <v>9</v>
      </c>
    </row>
    <row r="32" spans="1:10" ht="22.5" customHeight="1">
      <c r="A32" s="72" t="s">
        <v>229</v>
      </c>
      <c r="B32" s="75" t="s">
        <v>3</v>
      </c>
      <c r="C32" s="75" t="s">
        <v>3</v>
      </c>
      <c r="D32" s="75" t="s">
        <v>3</v>
      </c>
      <c r="E32" s="75">
        <v>1</v>
      </c>
      <c r="F32" s="75">
        <v>1</v>
      </c>
      <c r="G32" s="83" t="s">
        <v>3</v>
      </c>
      <c r="H32" s="83" t="s">
        <v>3</v>
      </c>
      <c r="I32" s="5"/>
      <c r="J32" s="2">
        <f t="shared" si="6"/>
        <v>2</v>
      </c>
    </row>
    <row r="33" spans="1:10" ht="22.5" customHeight="1">
      <c r="A33" s="68" t="s">
        <v>101</v>
      </c>
      <c r="B33" s="78" t="s">
        <v>3</v>
      </c>
      <c r="C33" s="78" t="s">
        <v>3</v>
      </c>
      <c r="D33" s="78" t="s">
        <v>3</v>
      </c>
      <c r="E33" s="78">
        <v>1</v>
      </c>
      <c r="F33" s="78">
        <v>1</v>
      </c>
      <c r="G33" s="78">
        <v>1</v>
      </c>
      <c r="H33" s="86" t="s">
        <v>3</v>
      </c>
      <c r="J33" s="2">
        <f t="shared" si="6"/>
        <v>3</v>
      </c>
    </row>
  </sheetData>
  <mergeCells count="4">
    <mergeCell ref="A13:A14"/>
    <mergeCell ref="A2:A3"/>
    <mergeCell ref="B2:B3"/>
    <mergeCell ref="A24:A25"/>
  </mergeCells>
  <printOptions/>
  <pageMargins left="0.79" right="0.8" top="0.97" bottom="0.97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SheetLayoutView="75" workbookViewId="0" topLeftCell="A1">
      <pane xSplit="2" ySplit="4" topLeftCell="C5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R14" sqref="R14"/>
    </sheetView>
  </sheetViews>
  <sheetFormatPr defaultColWidth="9.00390625" defaultRowHeight="35.25" customHeight="1"/>
  <cols>
    <col min="1" max="1" width="3.25390625" style="18" customWidth="1"/>
    <col min="2" max="2" width="10.125" style="18" customWidth="1"/>
    <col min="3" max="3" width="8.50390625" style="18" customWidth="1"/>
    <col min="4" max="4" width="9.75390625" style="18" customWidth="1"/>
    <col min="5" max="7" width="7.625" style="18" customWidth="1"/>
    <col min="8" max="8" width="8.50390625" style="18" customWidth="1"/>
    <col min="9" max="9" width="7.625" style="18" customWidth="1"/>
    <col min="10" max="10" width="10.375" style="19" customWidth="1"/>
    <col min="11" max="11" width="7.625" style="18" customWidth="1"/>
    <col min="12" max="12" width="7.75390625" style="18" customWidth="1"/>
    <col min="13" max="13" width="7.625" style="18" customWidth="1"/>
    <col min="14" max="14" width="9.25390625" style="18" customWidth="1"/>
    <col min="15" max="15" width="7.625" style="18" customWidth="1"/>
    <col min="16" max="18" width="10.125" style="18" customWidth="1"/>
    <col min="19" max="16384" width="9.00390625" style="18" customWidth="1"/>
  </cols>
  <sheetData>
    <row r="1" spans="1:10" s="382" customFormat="1" ht="35.25" customHeight="1">
      <c r="A1" s="314" t="s">
        <v>152</v>
      </c>
      <c r="B1" s="314"/>
      <c r="C1" s="314"/>
      <c r="J1" s="501"/>
    </row>
    <row r="2" spans="1:15" ht="35.25" customHeight="1">
      <c r="A2" s="604" t="s">
        <v>70</v>
      </c>
      <c r="B2" s="605"/>
      <c r="C2" s="610" t="s">
        <v>63</v>
      </c>
      <c r="D2" s="615" t="s">
        <v>52</v>
      </c>
      <c r="E2" s="551"/>
      <c r="F2" s="551"/>
      <c r="G2" s="551"/>
      <c r="H2" s="551"/>
      <c r="I2" s="551"/>
      <c r="J2" s="618" t="s">
        <v>53</v>
      </c>
      <c r="K2" s="619"/>
      <c r="L2" s="619"/>
      <c r="M2" s="619"/>
      <c r="N2" s="619"/>
      <c r="O2" s="619"/>
    </row>
    <row r="3" spans="1:15" ht="35.25" customHeight="1">
      <c r="A3" s="606"/>
      <c r="B3" s="607"/>
      <c r="C3" s="611"/>
      <c r="D3" s="612" t="s">
        <v>73</v>
      </c>
      <c r="E3" s="616" t="s">
        <v>54</v>
      </c>
      <c r="F3" s="617"/>
      <c r="G3" s="612" t="s">
        <v>61</v>
      </c>
      <c r="H3" s="614" t="s">
        <v>59</v>
      </c>
      <c r="I3" s="612" t="s">
        <v>60</v>
      </c>
      <c r="J3" s="625" t="s">
        <v>73</v>
      </c>
      <c r="K3" s="614" t="s">
        <v>56</v>
      </c>
      <c r="L3" s="623" t="s">
        <v>336</v>
      </c>
      <c r="M3" s="614" t="s">
        <v>141</v>
      </c>
      <c r="N3" s="612" t="s">
        <v>57</v>
      </c>
      <c r="O3" s="620" t="s">
        <v>74</v>
      </c>
    </row>
    <row r="4" spans="1:15" ht="35.25" customHeight="1">
      <c r="A4" s="608"/>
      <c r="B4" s="609"/>
      <c r="C4" s="315" t="s">
        <v>64</v>
      </c>
      <c r="D4" s="613"/>
      <c r="E4" s="316" t="s">
        <v>55</v>
      </c>
      <c r="F4" s="316" t="s">
        <v>58</v>
      </c>
      <c r="G4" s="613"/>
      <c r="H4" s="553"/>
      <c r="I4" s="613"/>
      <c r="J4" s="626"/>
      <c r="K4" s="553"/>
      <c r="L4" s="624"/>
      <c r="M4" s="622"/>
      <c r="N4" s="613"/>
      <c r="O4" s="621"/>
    </row>
    <row r="5" spans="1:16" s="14" customFormat="1" ht="58.5" customHeight="1">
      <c r="A5" s="603" t="s">
        <v>275</v>
      </c>
      <c r="B5" s="603"/>
      <c r="C5" s="318">
        <v>98</v>
      </c>
      <c r="D5" s="318">
        <f>SUM(E5:I5)</f>
        <v>31911</v>
      </c>
      <c r="E5" s="318">
        <v>37</v>
      </c>
      <c r="F5" s="318">
        <v>1409</v>
      </c>
      <c r="G5" s="318">
        <v>15979</v>
      </c>
      <c r="H5" s="318">
        <v>131</v>
      </c>
      <c r="I5" s="318">
        <v>14355</v>
      </c>
      <c r="J5" s="318">
        <f>SUM(K5:O5)</f>
        <v>31911</v>
      </c>
      <c r="K5" s="318">
        <v>930</v>
      </c>
      <c r="L5" s="318">
        <v>278</v>
      </c>
      <c r="M5" s="318">
        <v>12431</v>
      </c>
      <c r="N5" s="318">
        <v>15953</v>
      </c>
      <c r="O5" s="319">
        <v>2319</v>
      </c>
      <c r="P5" s="141"/>
    </row>
    <row r="6" spans="1:16" s="14" customFormat="1" ht="16.5" customHeight="1">
      <c r="A6" s="317"/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20"/>
      <c r="P6" s="141"/>
    </row>
    <row r="7" spans="1:16" ht="39.75" customHeight="1">
      <c r="A7" s="44">
        <v>9</v>
      </c>
      <c r="B7" s="321" t="s">
        <v>25</v>
      </c>
      <c r="C7" s="322">
        <v>7</v>
      </c>
      <c r="D7" s="323">
        <f>SUM(E7:I7)</f>
        <v>689</v>
      </c>
      <c r="E7" s="322" t="s">
        <v>3</v>
      </c>
      <c r="F7" s="323">
        <v>85</v>
      </c>
      <c r="G7" s="322">
        <v>604</v>
      </c>
      <c r="H7" s="322" t="s">
        <v>276</v>
      </c>
      <c r="I7" s="322" t="s">
        <v>292</v>
      </c>
      <c r="J7" s="322">
        <f>SUM(K7:O7)</f>
        <v>689</v>
      </c>
      <c r="K7" s="322">
        <v>38</v>
      </c>
      <c r="L7" s="322">
        <v>241</v>
      </c>
      <c r="M7" s="323">
        <v>200</v>
      </c>
      <c r="N7" s="323">
        <v>143</v>
      </c>
      <c r="O7" s="324">
        <v>67</v>
      </c>
      <c r="P7" s="24"/>
    </row>
    <row r="8" spans="1:16" ht="39.75" customHeight="1">
      <c r="A8" s="44">
        <v>10</v>
      </c>
      <c r="B8" s="325" t="s">
        <v>26</v>
      </c>
      <c r="C8" s="322" t="s">
        <v>3</v>
      </c>
      <c r="D8" s="322" t="s">
        <v>3</v>
      </c>
      <c r="E8" s="322" t="s">
        <v>3</v>
      </c>
      <c r="F8" s="322" t="s">
        <v>3</v>
      </c>
      <c r="G8" s="322" t="s">
        <v>3</v>
      </c>
      <c r="H8" s="322" t="s">
        <v>3</v>
      </c>
      <c r="I8" s="322" t="s">
        <v>3</v>
      </c>
      <c r="J8" s="322" t="s">
        <v>3</v>
      </c>
      <c r="K8" s="322" t="s">
        <v>3</v>
      </c>
      <c r="L8" s="322" t="s">
        <v>3</v>
      </c>
      <c r="M8" s="322" t="s">
        <v>3</v>
      </c>
      <c r="N8" s="322" t="s">
        <v>3</v>
      </c>
      <c r="O8" s="327" t="s">
        <v>3</v>
      </c>
      <c r="P8" s="24"/>
    </row>
    <row r="9" spans="1:16" ht="39.75" customHeight="1">
      <c r="A9" s="44">
        <v>12</v>
      </c>
      <c r="B9" s="321" t="s">
        <v>293</v>
      </c>
      <c r="C9" s="322">
        <v>1</v>
      </c>
      <c r="D9" s="323" t="s">
        <v>323</v>
      </c>
      <c r="E9" s="322" t="s">
        <v>3</v>
      </c>
      <c r="F9" s="323" t="s">
        <v>323</v>
      </c>
      <c r="G9" s="322" t="s">
        <v>3</v>
      </c>
      <c r="H9" s="322" t="s">
        <v>3</v>
      </c>
      <c r="I9" s="322" t="s">
        <v>3</v>
      </c>
      <c r="J9" s="323" t="s">
        <v>323</v>
      </c>
      <c r="K9" s="322" t="s">
        <v>3</v>
      </c>
      <c r="L9" s="322" t="s">
        <v>3</v>
      </c>
      <c r="M9" s="322" t="s">
        <v>3</v>
      </c>
      <c r="N9" s="322" t="s">
        <v>3</v>
      </c>
      <c r="O9" s="324" t="s">
        <v>323</v>
      </c>
      <c r="P9" s="24"/>
    </row>
    <row r="10" spans="1:16" ht="39.75" customHeight="1">
      <c r="A10" s="44">
        <v>13</v>
      </c>
      <c r="B10" s="321" t="s">
        <v>294</v>
      </c>
      <c r="C10" s="322">
        <v>9</v>
      </c>
      <c r="D10" s="323">
        <f>SUM(E10:I10)</f>
        <v>70</v>
      </c>
      <c r="E10" s="322" t="s">
        <v>3</v>
      </c>
      <c r="F10" s="323">
        <v>20</v>
      </c>
      <c r="G10" s="323">
        <v>50</v>
      </c>
      <c r="H10" s="323" t="s">
        <v>292</v>
      </c>
      <c r="I10" s="322" t="s">
        <v>3</v>
      </c>
      <c r="J10" s="322">
        <f>SUM(K10:O10)</f>
        <v>70</v>
      </c>
      <c r="K10" s="323">
        <v>27</v>
      </c>
      <c r="L10" s="322" t="s">
        <v>3</v>
      </c>
      <c r="M10" s="322" t="s">
        <v>3</v>
      </c>
      <c r="N10" s="323">
        <v>6</v>
      </c>
      <c r="O10" s="326">
        <v>37</v>
      </c>
      <c r="P10" s="24"/>
    </row>
    <row r="11" spans="1:16" ht="39.75" customHeight="1">
      <c r="A11" s="44">
        <v>14</v>
      </c>
      <c r="B11" s="321" t="s">
        <v>295</v>
      </c>
      <c r="C11" s="322">
        <v>3</v>
      </c>
      <c r="D11" s="323">
        <f>SUM(E11:I11)</f>
        <v>163</v>
      </c>
      <c r="E11" s="322" t="s">
        <v>3</v>
      </c>
      <c r="F11" s="323">
        <v>8</v>
      </c>
      <c r="G11" s="323">
        <v>155</v>
      </c>
      <c r="H11" s="322" t="s">
        <v>292</v>
      </c>
      <c r="I11" s="322" t="s">
        <v>292</v>
      </c>
      <c r="J11" s="322">
        <f>SUM(K11:O11)</f>
        <v>163</v>
      </c>
      <c r="K11" s="323" t="s">
        <v>292</v>
      </c>
      <c r="L11" s="322" t="s">
        <v>292</v>
      </c>
      <c r="M11" s="323">
        <v>141</v>
      </c>
      <c r="N11" s="322" t="s">
        <v>292</v>
      </c>
      <c r="O11" s="326">
        <v>22</v>
      </c>
      <c r="P11" s="24"/>
    </row>
    <row r="12" spans="1:16" ht="39.75" customHeight="1">
      <c r="A12" s="44">
        <v>15</v>
      </c>
      <c r="B12" s="325" t="s">
        <v>27</v>
      </c>
      <c r="C12" s="322">
        <v>1</v>
      </c>
      <c r="D12" s="323" t="s">
        <v>323</v>
      </c>
      <c r="E12" s="322" t="s">
        <v>3</v>
      </c>
      <c r="F12" s="323" t="s">
        <v>323</v>
      </c>
      <c r="G12" s="322" t="s">
        <v>3</v>
      </c>
      <c r="H12" s="322" t="s">
        <v>3</v>
      </c>
      <c r="I12" s="322" t="s">
        <v>3</v>
      </c>
      <c r="J12" s="323" t="s">
        <v>323</v>
      </c>
      <c r="K12" s="322" t="s">
        <v>3</v>
      </c>
      <c r="L12" s="322" t="s">
        <v>3</v>
      </c>
      <c r="M12" s="322" t="s">
        <v>3</v>
      </c>
      <c r="N12" s="322" t="s">
        <v>3</v>
      </c>
      <c r="O12" s="324" t="s">
        <v>323</v>
      </c>
      <c r="P12" s="24"/>
    </row>
    <row r="13" spans="1:16" ht="39.75" customHeight="1">
      <c r="A13" s="44">
        <v>16</v>
      </c>
      <c r="B13" s="321" t="s">
        <v>296</v>
      </c>
      <c r="C13" s="322">
        <v>1</v>
      </c>
      <c r="D13" s="323" t="s">
        <v>323</v>
      </c>
      <c r="E13" s="322" t="s">
        <v>3</v>
      </c>
      <c r="F13" s="323" t="s">
        <v>323</v>
      </c>
      <c r="G13" s="322" t="s">
        <v>3</v>
      </c>
      <c r="H13" s="322" t="s">
        <v>3</v>
      </c>
      <c r="I13" s="322" t="s">
        <v>3</v>
      </c>
      <c r="J13" s="323" t="s">
        <v>323</v>
      </c>
      <c r="K13" s="322" t="s">
        <v>3</v>
      </c>
      <c r="L13" s="322" t="s">
        <v>3</v>
      </c>
      <c r="M13" s="322" t="s">
        <v>3</v>
      </c>
      <c r="N13" s="322" t="s">
        <v>3</v>
      </c>
      <c r="O13" s="324" t="s">
        <v>323</v>
      </c>
      <c r="P13" s="24"/>
    </row>
    <row r="14" spans="1:16" ht="39.75" customHeight="1">
      <c r="A14" s="44">
        <v>17</v>
      </c>
      <c r="B14" s="321" t="s">
        <v>277</v>
      </c>
      <c r="C14" s="322">
        <v>1</v>
      </c>
      <c r="D14" s="323" t="s">
        <v>278</v>
      </c>
      <c r="E14" s="322" t="s">
        <v>3</v>
      </c>
      <c r="F14" s="322" t="s">
        <v>3</v>
      </c>
      <c r="G14" s="323" t="s">
        <v>278</v>
      </c>
      <c r="H14" s="322" t="s">
        <v>3</v>
      </c>
      <c r="I14" s="322" t="s">
        <v>3</v>
      </c>
      <c r="J14" s="323" t="s">
        <v>278</v>
      </c>
      <c r="K14" s="323" t="s">
        <v>278</v>
      </c>
      <c r="L14" s="322" t="s">
        <v>3</v>
      </c>
      <c r="M14" s="322" t="s">
        <v>3</v>
      </c>
      <c r="N14" s="323" t="s">
        <v>278</v>
      </c>
      <c r="O14" s="324" t="s">
        <v>278</v>
      </c>
      <c r="P14" s="24"/>
    </row>
    <row r="15" spans="1:16" ht="39.75" customHeight="1">
      <c r="A15" s="44">
        <v>18</v>
      </c>
      <c r="B15" s="325" t="s">
        <v>75</v>
      </c>
      <c r="C15" s="322" t="s">
        <v>3</v>
      </c>
      <c r="D15" s="322" t="s">
        <v>3</v>
      </c>
      <c r="E15" s="322" t="s">
        <v>3</v>
      </c>
      <c r="F15" s="322" t="s">
        <v>3</v>
      </c>
      <c r="G15" s="322" t="s">
        <v>3</v>
      </c>
      <c r="H15" s="322" t="s">
        <v>3</v>
      </c>
      <c r="I15" s="322" t="s">
        <v>3</v>
      </c>
      <c r="J15" s="322" t="s">
        <v>3</v>
      </c>
      <c r="K15" s="322" t="s">
        <v>3</v>
      </c>
      <c r="L15" s="322" t="s">
        <v>3</v>
      </c>
      <c r="M15" s="322" t="s">
        <v>3</v>
      </c>
      <c r="N15" s="322" t="s">
        <v>3</v>
      </c>
      <c r="O15" s="327" t="s">
        <v>3</v>
      </c>
      <c r="P15" s="24"/>
    </row>
    <row r="16" spans="1:16" ht="39.75" customHeight="1">
      <c r="A16" s="44">
        <v>19</v>
      </c>
      <c r="B16" s="321" t="s">
        <v>30</v>
      </c>
      <c r="C16" s="322">
        <v>14</v>
      </c>
      <c r="D16" s="323">
        <f>SUM(E16:I16)</f>
        <v>4905</v>
      </c>
      <c r="E16" s="322">
        <v>33</v>
      </c>
      <c r="F16" s="323">
        <v>37</v>
      </c>
      <c r="G16" s="323">
        <v>2385</v>
      </c>
      <c r="H16" s="322" t="s">
        <v>3</v>
      </c>
      <c r="I16" s="323">
        <v>2450</v>
      </c>
      <c r="J16" s="322">
        <f>SUM(K16:O16)</f>
        <v>4905</v>
      </c>
      <c r="K16" s="323">
        <v>266</v>
      </c>
      <c r="L16" s="322" t="s">
        <v>3</v>
      </c>
      <c r="M16" s="323">
        <v>123</v>
      </c>
      <c r="N16" s="323">
        <v>4158</v>
      </c>
      <c r="O16" s="324">
        <v>358</v>
      </c>
      <c r="P16" s="24"/>
    </row>
    <row r="17" spans="1:16" ht="39.75" customHeight="1">
      <c r="A17" s="44">
        <v>20</v>
      </c>
      <c r="B17" s="321" t="s">
        <v>298</v>
      </c>
      <c r="C17" s="322">
        <v>3</v>
      </c>
      <c r="D17" s="323">
        <f>SUM(E17:H17)</f>
        <v>927</v>
      </c>
      <c r="E17" s="322">
        <v>1</v>
      </c>
      <c r="F17" s="322">
        <v>16</v>
      </c>
      <c r="G17" s="323">
        <v>910</v>
      </c>
      <c r="H17" s="322" t="s">
        <v>292</v>
      </c>
      <c r="I17" s="322" t="s">
        <v>292</v>
      </c>
      <c r="J17" s="322">
        <f>SUM(K17:O17)</f>
        <v>927</v>
      </c>
      <c r="K17" s="323">
        <v>15</v>
      </c>
      <c r="L17" s="322" t="s">
        <v>292</v>
      </c>
      <c r="M17" s="322">
        <v>95</v>
      </c>
      <c r="N17" s="323">
        <v>767</v>
      </c>
      <c r="O17" s="324">
        <v>50</v>
      </c>
      <c r="P17" s="24"/>
    </row>
    <row r="18" spans="1:16" ht="39.75" customHeight="1">
      <c r="A18" s="44">
        <v>22</v>
      </c>
      <c r="B18" s="325" t="s">
        <v>32</v>
      </c>
      <c r="C18" s="322">
        <v>6</v>
      </c>
      <c r="D18" s="323">
        <f>SUM(E18:I18)</f>
        <v>12993</v>
      </c>
      <c r="E18" s="322" t="s">
        <v>3</v>
      </c>
      <c r="F18" s="323">
        <v>54</v>
      </c>
      <c r="G18" s="323">
        <v>2448</v>
      </c>
      <c r="H18" s="322">
        <v>131</v>
      </c>
      <c r="I18" s="322">
        <v>10360</v>
      </c>
      <c r="J18" s="322">
        <f>SUM(K18:O18)</f>
        <v>12993</v>
      </c>
      <c r="K18" s="323">
        <v>54</v>
      </c>
      <c r="L18" s="323">
        <v>34</v>
      </c>
      <c r="M18" s="322">
        <v>11045</v>
      </c>
      <c r="N18" s="322">
        <v>1606</v>
      </c>
      <c r="O18" s="324">
        <v>254</v>
      </c>
      <c r="P18" s="24"/>
    </row>
    <row r="19" spans="1:16" ht="39.75" customHeight="1">
      <c r="A19" s="44">
        <v>23</v>
      </c>
      <c r="B19" s="321" t="s">
        <v>279</v>
      </c>
      <c r="C19" s="322" t="s">
        <v>3</v>
      </c>
      <c r="D19" s="322" t="s">
        <v>3</v>
      </c>
      <c r="E19" s="322" t="s">
        <v>3</v>
      </c>
      <c r="F19" s="322" t="s">
        <v>3</v>
      </c>
      <c r="G19" s="322" t="s">
        <v>3</v>
      </c>
      <c r="H19" s="322" t="s">
        <v>3</v>
      </c>
      <c r="I19" s="322" t="s">
        <v>3</v>
      </c>
      <c r="J19" s="322" t="s">
        <v>3</v>
      </c>
      <c r="K19" s="322" t="s">
        <v>3</v>
      </c>
      <c r="L19" s="322" t="s">
        <v>3</v>
      </c>
      <c r="M19" s="322" t="s">
        <v>3</v>
      </c>
      <c r="N19" s="322" t="s">
        <v>3</v>
      </c>
      <c r="O19" s="327" t="s">
        <v>3</v>
      </c>
      <c r="P19" s="24"/>
    </row>
    <row r="20" spans="1:16" ht="39.75" customHeight="1">
      <c r="A20" s="44">
        <v>24</v>
      </c>
      <c r="B20" s="321" t="s">
        <v>280</v>
      </c>
      <c r="C20" s="322">
        <v>2</v>
      </c>
      <c r="D20" s="323" t="s">
        <v>281</v>
      </c>
      <c r="E20" s="322" t="s">
        <v>3</v>
      </c>
      <c r="F20" s="322" t="s">
        <v>3</v>
      </c>
      <c r="G20" s="323" t="s">
        <v>281</v>
      </c>
      <c r="H20" s="322" t="s">
        <v>3</v>
      </c>
      <c r="I20" s="322" t="s">
        <v>3</v>
      </c>
      <c r="J20" s="323" t="s">
        <v>281</v>
      </c>
      <c r="K20" s="323" t="s">
        <v>281</v>
      </c>
      <c r="L20" s="322" t="s">
        <v>3</v>
      </c>
      <c r="M20" s="322" t="s">
        <v>3</v>
      </c>
      <c r="N20" s="323" t="s">
        <v>281</v>
      </c>
      <c r="O20" s="324" t="s">
        <v>281</v>
      </c>
      <c r="P20" s="24"/>
    </row>
    <row r="21" spans="1:16" ht="39.75" customHeight="1">
      <c r="A21" s="44">
        <v>25</v>
      </c>
      <c r="B21" s="321" t="s">
        <v>282</v>
      </c>
      <c r="C21" s="322">
        <v>11</v>
      </c>
      <c r="D21" s="323">
        <f>SUM(E21:I21)</f>
        <v>671</v>
      </c>
      <c r="E21" s="322" t="s">
        <v>3</v>
      </c>
      <c r="F21" s="323">
        <v>233</v>
      </c>
      <c r="G21" s="323">
        <v>438</v>
      </c>
      <c r="H21" s="322" t="s">
        <v>3</v>
      </c>
      <c r="I21" s="322" t="s">
        <v>3</v>
      </c>
      <c r="J21" s="322">
        <f>SUM(K21:O21)</f>
        <v>671</v>
      </c>
      <c r="K21" s="323">
        <v>33</v>
      </c>
      <c r="L21" s="322" t="s">
        <v>3</v>
      </c>
      <c r="M21" s="323">
        <v>319</v>
      </c>
      <c r="N21" s="323">
        <v>145</v>
      </c>
      <c r="O21" s="324">
        <v>174</v>
      </c>
      <c r="P21" s="24"/>
    </row>
    <row r="22" spans="1:16" ht="39.75" customHeight="1">
      <c r="A22" s="44">
        <v>26</v>
      </c>
      <c r="B22" s="321" t="s">
        <v>33</v>
      </c>
      <c r="C22" s="322">
        <v>5</v>
      </c>
      <c r="D22" s="323">
        <f>SUM(E22:H22)</f>
        <v>84</v>
      </c>
      <c r="E22" s="322" t="s">
        <v>3</v>
      </c>
      <c r="F22" s="322">
        <v>30</v>
      </c>
      <c r="G22" s="323">
        <v>54</v>
      </c>
      <c r="H22" s="322" t="s">
        <v>283</v>
      </c>
      <c r="I22" s="322" t="s">
        <v>283</v>
      </c>
      <c r="J22" s="322">
        <f>SUM(K22:O22)</f>
        <v>84</v>
      </c>
      <c r="K22" s="322" t="s">
        <v>3</v>
      </c>
      <c r="L22" s="322">
        <v>3</v>
      </c>
      <c r="M22" s="323">
        <v>21</v>
      </c>
      <c r="N22" s="322" t="s">
        <v>3</v>
      </c>
      <c r="O22" s="324">
        <v>60</v>
      </c>
      <c r="P22" s="24"/>
    </row>
    <row r="23" spans="1:19" ht="39.75" customHeight="1">
      <c r="A23" s="44">
        <v>27</v>
      </c>
      <c r="B23" s="321" t="s">
        <v>34</v>
      </c>
      <c r="C23" s="322">
        <v>2</v>
      </c>
      <c r="D23" s="323" t="s">
        <v>281</v>
      </c>
      <c r="E23" s="323" t="s">
        <v>281</v>
      </c>
      <c r="F23" s="323" t="s">
        <v>281</v>
      </c>
      <c r="G23" s="323" t="s">
        <v>281</v>
      </c>
      <c r="H23" s="322" t="s">
        <v>283</v>
      </c>
      <c r="I23" s="322" t="s">
        <v>3</v>
      </c>
      <c r="J23" s="323" t="s">
        <v>281</v>
      </c>
      <c r="K23" s="322" t="s">
        <v>3</v>
      </c>
      <c r="L23" s="322" t="s">
        <v>3</v>
      </c>
      <c r="M23" s="323" t="s">
        <v>281</v>
      </c>
      <c r="N23" s="323" t="s">
        <v>281</v>
      </c>
      <c r="O23" s="324" t="s">
        <v>281</v>
      </c>
      <c r="P23" s="328"/>
      <c r="S23" s="20"/>
    </row>
    <row r="24" spans="1:16" ht="39.75" customHeight="1">
      <c r="A24" s="44">
        <v>28</v>
      </c>
      <c r="B24" s="321" t="s">
        <v>35</v>
      </c>
      <c r="C24" s="322">
        <v>3</v>
      </c>
      <c r="D24" s="322">
        <f>SUM(E24:I24)</f>
        <v>21</v>
      </c>
      <c r="E24" s="322" t="s">
        <v>3</v>
      </c>
      <c r="F24" s="323">
        <v>9</v>
      </c>
      <c r="G24" s="322">
        <v>12</v>
      </c>
      <c r="H24" s="322" t="s">
        <v>283</v>
      </c>
      <c r="I24" s="322" t="s">
        <v>283</v>
      </c>
      <c r="J24" s="323">
        <f>SUM(K24:O24)</f>
        <v>21</v>
      </c>
      <c r="K24" s="322" t="s">
        <v>283</v>
      </c>
      <c r="L24" s="322" t="s">
        <v>283</v>
      </c>
      <c r="M24" s="323">
        <v>11</v>
      </c>
      <c r="N24" s="322" t="s">
        <v>283</v>
      </c>
      <c r="O24" s="324">
        <v>10</v>
      </c>
      <c r="P24" s="24"/>
    </row>
    <row r="25" spans="1:16" ht="39.75" customHeight="1">
      <c r="A25" s="44">
        <v>29</v>
      </c>
      <c r="B25" s="321" t="s">
        <v>36</v>
      </c>
      <c r="C25" s="322">
        <v>9</v>
      </c>
      <c r="D25" s="323">
        <f>SUM(E25:I25)</f>
        <v>978</v>
      </c>
      <c r="E25" s="322" t="s">
        <v>3</v>
      </c>
      <c r="F25" s="323">
        <v>40</v>
      </c>
      <c r="G25" s="323">
        <v>938</v>
      </c>
      <c r="H25" s="322" t="s">
        <v>3</v>
      </c>
      <c r="I25" s="322" t="s">
        <v>3</v>
      </c>
      <c r="J25" s="322">
        <f>SUM(K25:O25)</f>
        <v>978</v>
      </c>
      <c r="K25" s="323">
        <v>373</v>
      </c>
      <c r="L25" s="322" t="s">
        <v>3</v>
      </c>
      <c r="M25" s="323">
        <v>117</v>
      </c>
      <c r="N25" s="323">
        <v>349</v>
      </c>
      <c r="O25" s="326">
        <v>139</v>
      </c>
      <c r="P25" s="24"/>
    </row>
    <row r="26" spans="1:16" ht="39.75" customHeight="1">
      <c r="A26" s="44">
        <v>30</v>
      </c>
      <c r="B26" s="321" t="s">
        <v>37</v>
      </c>
      <c r="C26" s="322">
        <v>11</v>
      </c>
      <c r="D26" s="323">
        <f>SUM(E26:I26)</f>
        <v>964</v>
      </c>
      <c r="E26" s="322" t="s">
        <v>3</v>
      </c>
      <c r="F26" s="323">
        <v>798</v>
      </c>
      <c r="G26" s="323">
        <v>166</v>
      </c>
      <c r="H26" s="322" t="s">
        <v>3</v>
      </c>
      <c r="I26" s="322" t="s">
        <v>283</v>
      </c>
      <c r="J26" s="322">
        <f>SUM(K26:O26)</f>
        <v>964</v>
      </c>
      <c r="K26" s="323">
        <v>8</v>
      </c>
      <c r="L26" s="322" t="s">
        <v>3</v>
      </c>
      <c r="M26" s="323">
        <v>35</v>
      </c>
      <c r="N26" s="323">
        <v>50</v>
      </c>
      <c r="O26" s="326">
        <v>871</v>
      </c>
      <c r="P26" s="24"/>
    </row>
    <row r="27" spans="1:16" ht="39.75" customHeight="1">
      <c r="A27" s="44">
        <v>31</v>
      </c>
      <c r="B27" s="385" t="s">
        <v>38</v>
      </c>
      <c r="C27" s="322">
        <v>4</v>
      </c>
      <c r="D27" s="323">
        <f>SUM(E27:I27)</f>
        <v>6874</v>
      </c>
      <c r="E27" s="322" t="s">
        <v>3</v>
      </c>
      <c r="F27" s="323">
        <v>28</v>
      </c>
      <c r="G27" s="322">
        <v>6846</v>
      </c>
      <c r="H27" s="322" t="s">
        <v>283</v>
      </c>
      <c r="I27" s="322" t="s">
        <v>283</v>
      </c>
      <c r="J27" s="322">
        <f>SUM(K27:O27)</f>
        <v>6874</v>
      </c>
      <c r="K27" s="322" t="s">
        <v>283</v>
      </c>
      <c r="L27" s="322" t="s">
        <v>283</v>
      </c>
      <c r="M27" s="322">
        <v>123</v>
      </c>
      <c r="N27" s="322">
        <v>6700</v>
      </c>
      <c r="O27" s="324">
        <v>51</v>
      </c>
      <c r="P27" s="24"/>
    </row>
    <row r="28" spans="1:16" ht="39.75" customHeight="1">
      <c r="A28" s="329">
        <v>32</v>
      </c>
      <c r="B28" s="499" t="s">
        <v>74</v>
      </c>
      <c r="C28" s="330">
        <v>5</v>
      </c>
      <c r="D28" s="331">
        <f>SUM(E28:I28)</f>
        <v>169</v>
      </c>
      <c r="E28" s="330" t="s">
        <v>3</v>
      </c>
      <c r="F28" s="331">
        <v>34</v>
      </c>
      <c r="G28" s="331">
        <v>105</v>
      </c>
      <c r="H28" s="500" t="s">
        <v>3</v>
      </c>
      <c r="I28" s="331">
        <v>30</v>
      </c>
      <c r="J28" s="331">
        <f>SUM(K28:O28)</f>
        <v>169</v>
      </c>
      <c r="K28" s="331">
        <v>40</v>
      </c>
      <c r="L28" s="330" t="s">
        <v>3</v>
      </c>
      <c r="M28" s="330" t="s">
        <v>3</v>
      </c>
      <c r="N28" s="331">
        <v>79</v>
      </c>
      <c r="O28" s="332">
        <v>50</v>
      </c>
      <c r="P28" s="24"/>
    </row>
    <row r="29" s="24" customFormat="1" ht="35.25" customHeight="1">
      <c r="J29" s="25"/>
    </row>
    <row r="30" spans="1:15" s="24" customFormat="1" ht="35.25" customHeight="1">
      <c r="A30" s="44"/>
      <c r="B30" s="42"/>
      <c r="C30" s="23"/>
      <c r="D30" s="22"/>
      <c r="E30" s="22"/>
      <c r="F30" s="20"/>
      <c r="G30" s="23"/>
      <c r="H30" s="23"/>
      <c r="I30" s="23"/>
      <c r="J30" s="26"/>
      <c r="K30" s="23"/>
      <c r="L30" s="23"/>
      <c r="M30" s="20"/>
      <c r="N30" s="20"/>
      <c r="O30" s="20"/>
    </row>
    <row r="31" spans="1:15" s="24" customFormat="1" ht="35.25" customHeight="1">
      <c r="A31" s="44"/>
      <c r="B31" s="43"/>
      <c r="C31" s="23"/>
      <c r="D31" s="22"/>
      <c r="E31" s="22"/>
      <c r="F31" s="23"/>
      <c r="G31" s="20"/>
      <c r="H31" s="23"/>
      <c r="I31" s="23"/>
      <c r="J31" s="26"/>
      <c r="K31" s="23"/>
      <c r="L31" s="23"/>
      <c r="M31" s="23"/>
      <c r="N31" s="23"/>
      <c r="O31" s="20"/>
    </row>
    <row r="32" spans="1:15" s="24" customFormat="1" ht="35.25" customHeight="1">
      <c r="A32" s="44"/>
      <c r="B32" s="42"/>
      <c r="C32" s="21"/>
      <c r="D32" s="22"/>
      <c r="E32" s="22"/>
      <c r="F32" s="20"/>
      <c r="G32" s="23"/>
      <c r="H32" s="23"/>
      <c r="I32" s="23"/>
      <c r="J32" s="26"/>
      <c r="K32" s="23"/>
      <c r="L32" s="23"/>
      <c r="M32" s="20"/>
      <c r="N32" s="23"/>
      <c r="O32" s="20"/>
    </row>
    <row r="33" spans="1:15" s="24" customFormat="1" ht="35.25" customHeight="1">
      <c r="A33" s="44"/>
      <c r="B33" s="42"/>
      <c r="C33" s="21"/>
      <c r="D33" s="22"/>
      <c r="E33" s="22"/>
      <c r="F33" s="22"/>
      <c r="G33" s="22"/>
      <c r="H33" s="23"/>
      <c r="I33" s="23"/>
      <c r="J33" s="26"/>
      <c r="K33" s="22"/>
      <c r="L33" s="22"/>
      <c r="M33" s="23"/>
      <c r="N33" s="23"/>
      <c r="O33" s="22"/>
    </row>
    <row r="34" spans="1:15" s="24" customFormat="1" ht="35.25" customHeight="1">
      <c r="A34" s="44"/>
      <c r="B34" s="42"/>
      <c r="C34" s="23"/>
      <c r="D34" s="22"/>
      <c r="E34" s="22"/>
      <c r="F34" s="23"/>
      <c r="G34" s="20"/>
      <c r="H34" s="23"/>
      <c r="I34" s="20"/>
      <c r="J34" s="26"/>
      <c r="K34" s="20"/>
      <c r="L34" s="23"/>
      <c r="M34" s="20"/>
      <c r="N34" s="20"/>
      <c r="O34" s="20"/>
    </row>
    <row r="35" spans="1:15" s="24" customFormat="1" ht="35.25" customHeight="1">
      <c r="A35" s="44"/>
      <c r="B35" s="42"/>
      <c r="C35" s="21"/>
      <c r="D35" s="22"/>
      <c r="E35" s="22"/>
      <c r="F35" s="23"/>
      <c r="G35" s="20"/>
      <c r="H35" s="23"/>
      <c r="I35" s="23"/>
      <c r="J35" s="26"/>
      <c r="K35" s="20"/>
      <c r="L35" s="20"/>
      <c r="M35" s="20"/>
      <c r="N35" s="23"/>
      <c r="O35" s="20"/>
    </row>
    <row r="36" spans="1:15" s="24" customFormat="1" ht="35.25" customHeight="1">
      <c r="A36" s="44"/>
      <c r="B36" s="42"/>
      <c r="C36" s="21"/>
      <c r="D36" s="22"/>
      <c r="E36" s="22"/>
      <c r="F36" s="20"/>
      <c r="G36" s="23"/>
      <c r="H36" s="23"/>
      <c r="I36" s="23"/>
      <c r="J36" s="26"/>
      <c r="K36" s="23"/>
      <c r="L36" s="23"/>
      <c r="M36" s="23"/>
      <c r="N36" s="23"/>
      <c r="O36" s="20"/>
    </row>
    <row r="37" s="24" customFormat="1" ht="35.25" customHeight="1">
      <c r="J37" s="25"/>
    </row>
    <row r="38" s="24" customFormat="1" ht="35.25" customHeight="1">
      <c r="J38" s="25"/>
    </row>
  </sheetData>
  <mergeCells count="16">
    <mergeCell ref="J2:O2"/>
    <mergeCell ref="O3:O4"/>
    <mergeCell ref="N3:N4"/>
    <mergeCell ref="K3:K4"/>
    <mergeCell ref="M3:M4"/>
    <mergeCell ref="L3:L4"/>
    <mergeCell ref="J3:J4"/>
    <mergeCell ref="I3:I4"/>
    <mergeCell ref="H3:H4"/>
    <mergeCell ref="G3:G4"/>
    <mergeCell ref="D2:I2"/>
    <mergeCell ref="E3:F3"/>
    <mergeCell ref="A5:B5"/>
    <mergeCell ref="A2:B4"/>
    <mergeCell ref="C2:C3"/>
    <mergeCell ref="D3:D4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75" workbookViewId="0" topLeftCell="A1">
      <selection activeCell="L4" sqref="L4"/>
    </sheetView>
  </sheetViews>
  <sheetFormatPr defaultColWidth="9.00390625" defaultRowHeight="13.5"/>
  <cols>
    <col min="1" max="1" width="3.625" style="18" customWidth="1"/>
    <col min="2" max="4" width="16.50390625" style="18" customWidth="1"/>
    <col min="5" max="6" width="16.50390625" style="19" customWidth="1"/>
    <col min="7" max="16384" width="9.00390625" style="18" customWidth="1"/>
  </cols>
  <sheetData>
    <row r="1" spans="1:6" s="382" customFormat="1" ht="32.25" customHeight="1">
      <c r="A1" s="314" t="s">
        <v>337</v>
      </c>
      <c r="B1" s="314"/>
      <c r="E1" s="501"/>
      <c r="F1" s="502"/>
    </row>
    <row r="2" spans="1:6" ht="27" customHeight="1">
      <c r="A2" s="630" t="s">
        <v>70</v>
      </c>
      <c r="B2" s="630"/>
      <c r="C2" s="632" t="s">
        <v>76</v>
      </c>
      <c r="D2" s="632" t="s">
        <v>77</v>
      </c>
      <c r="E2" s="634" t="s">
        <v>78</v>
      </c>
      <c r="F2" s="627" t="s">
        <v>79</v>
      </c>
    </row>
    <row r="3" spans="1:6" ht="27" customHeight="1">
      <c r="A3" s="631"/>
      <c r="B3" s="631"/>
      <c r="C3" s="633"/>
      <c r="D3" s="633"/>
      <c r="E3" s="635"/>
      <c r="F3" s="628"/>
    </row>
    <row r="4" spans="1:6" s="14" customFormat="1" ht="30" customHeight="1">
      <c r="A4" s="629" t="s">
        <v>232</v>
      </c>
      <c r="B4" s="629"/>
      <c r="C4" s="334">
        <v>98</v>
      </c>
      <c r="D4" s="334">
        <v>2800737</v>
      </c>
      <c r="E4" s="334">
        <v>760096</v>
      </c>
      <c r="F4" s="335">
        <v>943732</v>
      </c>
    </row>
    <row r="5" spans="1:6" s="14" customFormat="1" ht="12.75" customHeight="1">
      <c r="A5" s="137"/>
      <c r="B5" s="137"/>
      <c r="C5" s="334"/>
      <c r="D5" s="334"/>
      <c r="E5" s="334"/>
      <c r="F5" s="336"/>
    </row>
    <row r="6" spans="1:6" ht="27.75" customHeight="1">
      <c r="A6" s="88">
        <v>9</v>
      </c>
      <c r="B6" s="90" t="s">
        <v>80</v>
      </c>
      <c r="C6" s="76">
        <v>7</v>
      </c>
      <c r="D6" s="337">
        <v>62677</v>
      </c>
      <c r="E6" s="337">
        <v>18464</v>
      </c>
      <c r="F6" s="338">
        <v>20754</v>
      </c>
    </row>
    <row r="7" spans="1:8" ht="27.75" customHeight="1">
      <c r="A7" s="88">
        <v>10</v>
      </c>
      <c r="B7" s="88" t="s">
        <v>81</v>
      </c>
      <c r="C7" s="76" t="s">
        <v>3</v>
      </c>
      <c r="D7" s="76" t="s">
        <v>3</v>
      </c>
      <c r="E7" s="76" t="s">
        <v>3</v>
      </c>
      <c r="F7" s="77" t="s">
        <v>3</v>
      </c>
      <c r="G7" s="24"/>
      <c r="H7" s="24"/>
    </row>
    <row r="8" spans="1:8" ht="27.75" customHeight="1">
      <c r="A8" s="88">
        <v>12</v>
      </c>
      <c r="B8" s="90" t="s">
        <v>175</v>
      </c>
      <c r="C8" s="76">
        <v>1</v>
      </c>
      <c r="D8" s="341" t="s">
        <v>209</v>
      </c>
      <c r="E8" s="341" t="s">
        <v>209</v>
      </c>
      <c r="F8" s="341" t="s">
        <v>209</v>
      </c>
      <c r="G8" s="24"/>
      <c r="H8" s="24"/>
    </row>
    <row r="9" spans="1:8" ht="27.75" customHeight="1">
      <c r="A9" s="88">
        <v>13</v>
      </c>
      <c r="B9" s="90" t="s">
        <v>176</v>
      </c>
      <c r="C9" s="76">
        <v>9</v>
      </c>
      <c r="D9" s="337">
        <v>139439</v>
      </c>
      <c r="E9" s="337">
        <v>55410</v>
      </c>
      <c r="F9" s="338">
        <v>57531</v>
      </c>
      <c r="G9" s="24"/>
      <c r="H9" s="24"/>
    </row>
    <row r="10" spans="1:8" ht="27.75" customHeight="1">
      <c r="A10" s="88">
        <v>14</v>
      </c>
      <c r="B10" s="90" t="s">
        <v>177</v>
      </c>
      <c r="C10" s="76">
        <v>3</v>
      </c>
      <c r="D10" s="337">
        <v>50507</v>
      </c>
      <c r="E10" s="337">
        <v>27651</v>
      </c>
      <c r="F10" s="338">
        <v>30416</v>
      </c>
      <c r="G10" s="24"/>
      <c r="H10" s="24"/>
    </row>
    <row r="11" spans="1:8" ht="27.75" customHeight="1">
      <c r="A11" s="88">
        <v>15</v>
      </c>
      <c r="B11" s="90" t="s">
        <v>85</v>
      </c>
      <c r="C11" s="76">
        <v>1</v>
      </c>
      <c r="D11" s="341" t="s">
        <v>285</v>
      </c>
      <c r="E11" s="341" t="s">
        <v>209</v>
      </c>
      <c r="F11" s="341" t="s">
        <v>209</v>
      </c>
      <c r="G11" s="24"/>
      <c r="H11" s="24"/>
    </row>
    <row r="12" spans="1:8" ht="27.75" customHeight="1">
      <c r="A12" s="88">
        <v>16</v>
      </c>
      <c r="B12" s="90" t="s">
        <v>178</v>
      </c>
      <c r="C12" s="76">
        <v>1</v>
      </c>
      <c r="D12" s="341" t="s">
        <v>209</v>
      </c>
      <c r="E12" s="341" t="s">
        <v>209</v>
      </c>
      <c r="F12" s="341" t="s">
        <v>209</v>
      </c>
      <c r="G12" s="24"/>
      <c r="H12" s="24"/>
    </row>
    <row r="13" spans="1:8" ht="27.75" customHeight="1">
      <c r="A13" s="88">
        <v>17</v>
      </c>
      <c r="B13" s="90" t="s">
        <v>179</v>
      </c>
      <c r="C13" s="76">
        <v>1</v>
      </c>
      <c r="D13" s="341" t="s">
        <v>209</v>
      </c>
      <c r="E13" s="341" t="s">
        <v>209</v>
      </c>
      <c r="F13" s="341" t="s">
        <v>209</v>
      </c>
      <c r="G13" s="24"/>
      <c r="H13" s="24"/>
    </row>
    <row r="14" spans="1:8" ht="27.75" customHeight="1">
      <c r="A14" s="88">
        <v>18</v>
      </c>
      <c r="B14" s="90" t="s">
        <v>75</v>
      </c>
      <c r="C14" s="76" t="s">
        <v>3</v>
      </c>
      <c r="D14" s="76" t="s">
        <v>3</v>
      </c>
      <c r="E14" s="76" t="s">
        <v>3</v>
      </c>
      <c r="F14" s="77" t="s">
        <v>3</v>
      </c>
      <c r="G14" s="24"/>
      <c r="H14" s="24"/>
    </row>
    <row r="15" spans="1:8" ht="27.75" customHeight="1">
      <c r="A15" s="88">
        <v>19</v>
      </c>
      <c r="B15" s="90" t="s">
        <v>247</v>
      </c>
      <c r="C15" s="76">
        <v>14</v>
      </c>
      <c r="D15" s="337">
        <v>543674</v>
      </c>
      <c r="E15" s="337">
        <v>210970</v>
      </c>
      <c r="F15" s="338">
        <v>258838</v>
      </c>
      <c r="G15" s="24"/>
      <c r="H15" s="24"/>
    </row>
    <row r="16" spans="1:8" ht="27.75" customHeight="1">
      <c r="A16" s="88">
        <v>20</v>
      </c>
      <c r="B16" s="90" t="s">
        <v>173</v>
      </c>
      <c r="C16" s="76">
        <v>3</v>
      </c>
      <c r="D16" s="337">
        <v>91274</v>
      </c>
      <c r="E16" s="337">
        <v>17670</v>
      </c>
      <c r="F16" s="338">
        <v>21858</v>
      </c>
      <c r="G16" s="24"/>
      <c r="H16" s="24"/>
    </row>
    <row r="17" spans="1:8" ht="27.75" customHeight="1">
      <c r="A17" s="88">
        <v>22</v>
      </c>
      <c r="B17" s="90" t="s">
        <v>87</v>
      </c>
      <c r="C17" s="76">
        <v>6</v>
      </c>
      <c r="D17" s="337">
        <v>357033</v>
      </c>
      <c r="E17" s="337">
        <v>28727</v>
      </c>
      <c r="F17" s="338">
        <v>29387</v>
      </c>
      <c r="G17" s="24"/>
      <c r="H17" s="24"/>
    </row>
    <row r="18" spans="1:8" ht="27.75" customHeight="1">
      <c r="A18" s="88">
        <v>23</v>
      </c>
      <c r="B18" s="90" t="s">
        <v>174</v>
      </c>
      <c r="C18" s="76" t="s">
        <v>3</v>
      </c>
      <c r="D18" s="76" t="s">
        <v>3</v>
      </c>
      <c r="E18" s="76" t="s">
        <v>3</v>
      </c>
      <c r="F18" s="77" t="s">
        <v>3</v>
      </c>
      <c r="G18" s="24"/>
      <c r="H18" s="24"/>
    </row>
    <row r="19" spans="1:8" ht="27.75" customHeight="1">
      <c r="A19" s="88">
        <v>24</v>
      </c>
      <c r="B19" s="90" t="s">
        <v>180</v>
      </c>
      <c r="C19" s="76">
        <v>2</v>
      </c>
      <c r="D19" s="341" t="s">
        <v>209</v>
      </c>
      <c r="E19" s="341" t="s">
        <v>209</v>
      </c>
      <c r="F19" s="341" t="s">
        <v>209</v>
      </c>
      <c r="G19" s="24"/>
      <c r="H19" s="24"/>
    </row>
    <row r="20" spans="1:8" ht="27.75" customHeight="1">
      <c r="A20" s="88">
        <v>25</v>
      </c>
      <c r="B20" s="90" t="s">
        <v>181</v>
      </c>
      <c r="C20" s="76">
        <v>11</v>
      </c>
      <c r="D20" s="337">
        <v>166024</v>
      </c>
      <c r="E20" s="337">
        <v>56950</v>
      </c>
      <c r="F20" s="338">
        <v>63775</v>
      </c>
      <c r="G20" s="24"/>
      <c r="H20" s="24"/>
    </row>
    <row r="21" spans="1:8" ht="27.75" customHeight="1">
      <c r="A21" s="88">
        <v>26</v>
      </c>
      <c r="B21" s="90" t="s">
        <v>91</v>
      </c>
      <c r="C21" s="76">
        <v>5</v>
      </c>
      <c r="D21" s="337">
        <v>73319</v>
      </c>
      <c r="E21" s="337">
        <v>32358</v>
      </c>
      <c r="F21" s="338">
        <v>33695</v>
      </c>
      <c r="G21" s="20"/>
      <c r="H21" s="20"/>
    </row>
    <row r="22" spans="1:8" ht="27.75" customHeight="1">
      <c r="A22" s="88">
        <v>27</v>
      </c>
      <c r="B22" s="90" t="s">
        <v>92</v>
      </c>
      <c r="C22" s="76">
        <v>2</v>
      </c>
      <c r="D22" s="341" t="s">
        <v>209</v>
      </c>
      <c r="E22" s="341" t="s">
        <v>209</v>
      </c>
      <c r="F22" s="341" t="s">
        <v>209</v>
      </c>
      <c r="G22" s="24"/>
      <c r="H22" s="24"/>
    </row>
    <row r="23" spans="1:8" ht="27.75" customHeight="1">
      <c r="A23" s="88">
        <v>28</v>
      </c>
      <c r="B23" s="90" t="s">
        <v>93</v>
      </c>
      <c r="C23" s="76">
        <v>3</v>
      </c>
      <c r="D23" s="337">
        <v>20779</v>
      </c>
      <c r="E23" s="337">
        <v>8757</v>
      </c>
      <c r="F23" s="338">
        <v>9033</v>
      </c>
      <c r="G23" s="24"/>
      <c r="H23" s="24"/>
    </row>
    <row r="24" spans="1:8" ht="27.75" customHeight="1">
      <c r="A24" s="88">
        <v>29</v>
      </c>
      <c r="B24" s="90" t="s">
        <v>94</v>
      </c>
      <c r="C24" s="76">
        <v>9</v>
      </c>
      <c r="D24" s="337">
        <v>171359</v>
      </c>
      <c r="E24" s="337">
        <v>60826</v>
      </c>
      <c r="F24" s="338">
        <v>105784</v>
      </c>
      <c r="G24" s="24"/>
      <c r="H24" s="24"/>
    </row>
    <row r="25" spans="1:8" ht="27.75" customHeight="1">
      <c r="A25" s="88">
        <v>30</v>
      </c>
      <c r="B25" s="90" t="s">
        <v>95</v>
      </c>
      <c r="C25" s="76">
        <v>11</v>
      </c>
      <c r="D25" s="337">
        <v>281947</v>
      </c>
      <c r="E25" s="337">
        <v>52187</v>
      </c>
      <c r="F25" s="338">
        <v>72232</v>
      </c>
      <c r="G25" s="24"/>
      <c r="H25" s="24"/>
    </row>
    <row r="26" spans="1:6" ht="27.75" customHeight="1">
      <c r="A26" s="88">
        <v>31</v>
      </c>
      <c r="B26" s="90" t="s">
        <v>96</v>
      </c>
      <c r="C26" s="76">
        <v>4</v>
      </c>
      <c r="D26" s="337">
        <v>108800</v>
      </c>
      <c r="E26" s="337">
        <v>14869</v>
      </c>
      <c r="F26" s="338">
        <v>23086</v>
      </c>
    </row>
    <row r="27" spans="1:8" ht="27.75" customHeight="1">
      <c r="A27" s="89">
        <v>32</v>
      </c>
      <c r="B27" s="91" t="s">
        <v>74</v>
      </c>
      <c r="C27" s="79">
        <v>5</v>
      </c>
      <c r="D27" s="339">
        <v>207206</v>
      </c>
      <c r="E27" s="339">
        <v>32870</v>
      </c>
      <c r="F27" s="340">
        <v>33656</v>
      </c>
      <c r="G27" s="24"/>
      <c r="H27" s="24"/>
    </row>
    <row r="30" ht="14.25">
      <c r="D30" s="19"/>
    </row>
    <row r="31" ht="14.25">
      <c r="D31" s="19"/>
    </row>
  </sheetData>
  <mergeCells count="6">
    <mergeCell ref="F2:F3"/>
    <mergeCell ref="A4:B4"/>
    <mergeCell ref="A2:B3"/>
    <mergeCell ref="C2:C3"/>
    <mergeCell ref="D2:D3"/>
    <mergeCell ref="E2:E3"/>
  </mergeCell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SheetLayoutView="100" workbookViewId="0" topLeftCell="A1">
      <selection activeCell="D8" sqref="D8"/>
    </sheetView>
  </sheetViews>
  <sheetFormatPr defaultColWidth="9.00390625" defaultRowHeight="30" customHeight="1"/>
  <cols>
    <col min="1" max="1" width="3.25390625" style="4" customWidth="1"/>
    <col min="2" max="2" width="13.50390625" style="4" customWidth="1"/>
    <col min="3" max="3" width="8.625" style="4" customWidth="1"/>
    <col min="4" max="4" width="6.625" style="4" customWidth="1"/>
    <col min="5" max="5" width="8.625" style="4" customWidth="1"/>
    <col min="6" max="6" width="6.625" style="4" customWidth="1"/>
    <col min="7" max="7" width="8.625" style="4" customWidth="1"/>
    <col min="8" max="8" width="6.625" style="4" customWidth="1"/>
    <col min="9" max="9" width="8.625" style="4" customWidth="1"/>
    <col min="10" max="10" width="6.625" style="4" customWidth="1"/>
    <col min="11" max="11" width="8.625" style="4" customWidth="1"/>
    <col min="12" max="12" width="6.625" style="4" customWidth="1"/>
    <col min="13" max="13" width="10.625" style="4" customWidth="1"/>
    <col min="14" max="14" width="6.75390625" style="4" customWidth="1"/>
    <col min="15" max="16" width="9.00390625" style="4" hidden="1" customWidth="1"/>
    <col min="17" max="17" width="0.12890625" style="4" hidden="1" customWidth="1"/>
    <col min="18" max="16384" width="9.00390625" style="4" customWidth="1"/>
  </cols>
  <sheetData>
    <row r="1" spans="1:3" s="17" customFormat="1" ht="30" customHeight="1">
      <c r="A1" s="16" t="s">
        <v>153</v>
      </c>
      <c r="B1" s="16"/>
      <c r="C1" s="16"/>
    </row>
    <row r="2" spans="1:3" s="17" customFormat="1" ht="9" customHeight="1">
      <c r="A2" s="16"/>
      <c r="B2" s="16"/>
      <c r="C2" s="16"/>
    </row>
    <row r="3" spans="2:12" s="17" customFormat="1" ht="15" customHeight="1">
      <c r="B3" s="16"/>
      <c r="C3" s="16"/>
      <c r="G3" s="639" t="s">
        <v>252</v>
      </c>
      <c r="H3" s="639"/>
      <c r="I3" s="639"/>
      <c r="J3" s="639"/>
      <c r="K3" s="639"/>
      <c r="L3" s="639"/>
    </row>
    <row r="4" spans="1:12" s="15" customFormat="1" ht="30" customHeight="1">
      <c r="A4" s="637" t="s">
        <v>70</v>
      </c>
      <c r="B4" s="637"/>
      <c r="C4" s="642" t="s">
        <v>69</v>
      </c>
      <c r="D4" s="643"/>
      <c r="E4" s="644" t="s">
        <v>249</v>
      </c>
      <c r="F4" s="645"/>
      <c r="G4" s="646" t="s">
        <v>163</v>
      </c>
      <c r="H4" s="643"/>
      <c r="I4" s="640" t="s">
        <v>230</v>
      </c>
      <c r="J4" s="641"/>
      <c r="K4" s="640" t="s">
        <v>248</v>
      </c>
      <c r="L4" s="641"/>
    </row>
    <row r="5" spans="1:12" ht="30" customHeight="1">
      <c r="A5" s="638"/>
      <c r="B5" s="638"/>
      <c r="C5" s="187"/>
      <c r="D5" s="110" t="s">
        <v>71</v>
      </c>
      <c r="E5" s="126"/>
      <c r="F5" s="110" t="s">
        <v>71</v>
      </c>
      <c r="G5" s="108"/>
      <c r="H5" s="109" t="s">
        <v>71</v>
      </c>
      <c r="I5" s="126"/>
      <c r="J5" s="109" t="s">
        <v>71</v>
      </c>
      <c r="K5" s="166"/>
      <c r="L5" s="109" t="s">
        <v>71</v>
      </c>
    </row>
    <row r="6" spans="1:12" s="9" customFormat="1" ht="30" customHeight="1">
      <c r="A6" s="636" t="s">
        <v>195</v>
      </c>
      <c r="B6" s="636"/>
      <c r="C6" s="183">
        <v>585</v>
      </c>
      <c r="D6" s="64">
        <v>100</v>
      </c>
      <c r="E6" s="164">
        <v>540</v>
      </c>
      <c r="F6" s="98">
        <f>E6/C6*100</f>
        <v>92.3076923076923</v>
      </c>
      <c r="G6" s="103">
        <f>SUM(G7:G30)</f>
        <v>554</v>
      </c>
      <c r="H6" s="64">
        <f>G6/C6*100</f>
        <v>94.70085470085469</v>
      </c>
      <c r="I6" s="167">
        <f>SUM(I7:I30)</f>
        <v>524</v>
      </c>
      <c r="J6" s="64">
        <f>I6/C6*100</f>
        <v>89.57264957264958</v>
      </c>
      <c r="K6" s="179">
        <f>SUM(K7:K30)</f>
        <v>508</v>
      </c>
      <c r="L6" s="67">
        <f>K6/C6*100</f>
        <v>86.83760683760684</v>
      </c>
    </row>
    <row r="7" spans="1:12" ht="30" customHeight="1">
      <c r="A7" s="69">
        <v>9</v>
      </c>
      <c r="B7" s="92" t="s">
        <v>25</v>
      </c>
      <c r="C7" s="211">
        <v>23</v>
      </c>
      <c r="D7" s="99">
        <v>100</v>
      </c>
      <c r="E7" s="123">
        <v>22</v>
      </c>
      <c r="F7" s="99">
        <f aca="true" t="shared" si="0" ref="F7:F31">E7/C7*100</f>
        <v>95.65217391304348</v>
      </c>
      <c r="G7" s="62">
        <v>21</v>
      </c>
      <c r="H7" s="99">
        <f aca="true" t="shared" si="1" ref="H7:H31">G7/C7*100</f>
        <v>91.30434782608695</v>
      </c>
      <c r="I7" s="71">
        <v>23</v>
      </c>
      <c r="J7" s="99">
        <f aca="true" t="shared" si="2" ref="J7:J31">I7/C7*100</f>
        <v>100</v>
      </c>
      <c r="K7" s="71">
        <v>21</v>
      </c>
      <c r="L7" s="206">
        <f aca="true" t="shared" si="3" ref="L7:L31">K7/C7*100</f>
        <v>91.30434782608695</v>
      </c>
    </row>
    <row r="8" spans="1:12" ht="30" customHeight="1">
      <c r="A8" s="69">
        <v>10</v>
      </c>
      <c r="B8" s="93" t="s">
        <v>26</v>
      </c>
      <c r="C8" s="184">
        <v>5</v>
      </c>
      <c r="D8" s="99">
        <v>100</v>
      </c>
      <c r="E8" s="123">
        <v>4</v>
      </c>
      <c r="F8" s="99">
        <f t="shared" si="0"/>
        <v>80</v>
      </c>
      <c r="G8" s="62">
        <v>3</v>
      </c>
      <c r="H8" s="99">
        <f t="shared" si="1"/>
        <v>60</v>
      </c>
      <c r="I8" s="71">
        <v>3</v>
      </c>
      <c r="J8" s="99">
        <f t="shared" si="2"/>
        <v>60</v>
      </c>
      <c r="K8" s="71">
        <v>3</v>
      </c>
      <c r="L8" s="206">
        <f t="shared" si="3"/>
        <v>60</v>
      </c>
    </row>
    <row r="9" spans="1:12" ht="30" customHeight="1">
      <c r="A9" s="69">
        <v>11</v>
      </c>
      <c r="B9" s="169" t="s">
        <v>196</v>
      </c>
      <c r="C9" s="208" t="s">
        <v>3</v>
      </c>
      <c r="D9" s="176" t="s">
        <v>3</v>
      </c>
      <c r="E9" s="123" t="s">
        <v>3</v>
      </c>
      <c r="F9" s="175" t="s">
        <v>3</v>
      </c>
      <c r="G9" s="123" t="s">
        <v>142</v>
      </c>
      <c r="H9" s="175" t="s">
        <v>3</v>
      </c>
      <c r="I9" s="177" t="s">
        <v>3</v>
      </c>
      <c r="J9" s="99" t="s">
        <v>3</v>
      </c>
      <c r="K9" s="178" t="s">
        <v>3</v>
      </c>
      <c r="L9" s="65" t="s">
        <v>3</v>
      </c>
    </row>
    <row r="10" spans="1:12" ht="30" customHeight="1">
      <c r="A10" s="69">
        <v>12</v>
      </c>
      <c r="B10" s="169" t="s">
        <v>197</v>
      </c>
      <c r="C10" s="208">
        <v>15</v>
      </c>
      <c r="D10" s="99">
        <v>100</v>
      </c>
      <c r="E10" s="123">
        <v>16</v>
      </c>
      <c r="F10" s="99">
        <f t="shared" si="0"/>
        <v>106.66666666666667</v>
      </c>
      <c r="G10" s="62">
        <v>16</v>
      </c>
      <c r="H10" s="99">
        <f t="shared" si="1"/>
        <v>106.66666666666667</v>
      </c>
      <c r="I10" s="71">
        <v>15</v>
      </c>
      <c r="J10" s="99">
        <f t="shared" si="2"/>
        <v>100</v>
      </c>
      <c r="K10" s="71">
        <v>16</v>
      </c>
      <c r="L10" s="206">
        <f t="shared" si="3"/>
        <v>106.66666666666667</v>
      </c>
    </row>
    <row r="11" spans="1:12" ht="30" customHeight="1">
      <c r="A11" s="69">
        <v>13</v>
      </c>
      <c r="B11" s="169" t="s">
        <v>198</v>
      </c>
      <c r="C11" s="208">
        <v>75</v>
      </c>
      <c r="D11" s="99">
        <v>100</v>
      </c>
      <c r="E11" s="123">
        <v>65</v>
      </c>
      <c r="F11" s="99">
        <f t="shared" si="0"/>
        <v>86.66666666666667</v>
      </c>
      <c r="G11" s="62">
        <v>72</v>
      </c>
      <c r="H11" s="99">
        <f t="shared" si="1"/>
        <v>96</v>
      </c>
      <c r="I11" s="71">
        <v>64</v>
      </c>
      <c r="J11" s="99">
        <f t="shared" si="2"/>
        <v>85.33333333333334</v>
      </c>
      <c r="K11" s="71">
        <v>58</v>
      </c>
      <c r="L11" s="206">
        <f t="shared" si="3"/>
        <v>77.33333333333333</v>
      </c>
    </row>
    <row r="12" spans="1:12" ht="30" customHeight="1">
      <c r="A12" s="69">
        <v>14</v>
      </c>
      <c r="B12" s="169" t="s">
        <v>199</v>
      </c>
      <c r="C12" s="208">
        <v>116</v>
      </c>
      <c r="D12" s="99">
        <v>100</v>
      </c>
      <c r="E12" s="123">
        <v>111</v>
      </c>
      <c r="F12" s="99">
        <f t="shared" si="0"/>
        <v>95.6896551724138</v>
      </c>
      <c r="G12" s="62">
        <v>107</v>
      </c>
      <c r="H12" s="99">
        <f t="shared" si="1"/>
        <v>92.24137931034483</v>
      </c>
      <c r="I12" s="71">
        <v>97</v>
      </c>
      <c r="J12" s="99">
        <f t="shared" si="2"/>
        <v>83.62068965517241</v>
      </c>
      <c r="K12" s="71">
        <v>89</v>
      </c>
      <c r="L12" s="206">
        <f t="shared" si="3"/>
        <v>76.72413793103449</v>
      </c>
    </row>
    <row r="13" spans="1:12" ht="30" customHeight="1">
      <c r="A13" s="69">
        <v>15</v>
      </c>
      <c r="B13" s="169" t="s">
        <v>27</v>
      </c>
      <c r="C13" s="208">
        <v>5</v>
      </c>
      <c r="D13" s="99">
        <v>100</v>
      </c>
      <c r="E13" s="123">
        <v>6</v>
      </c>
      <c r="F13" s="99">
        <f t="shared" si="0"/>
        <v>120</v>
      </c>
      <c r="G13" s="62">
        <v>5</v>
      </c>
      <c r="H13" s="99">
        <f t="shared" si="1"/>
        <v>100</v>
      </c>
      <c r="I13" s="71">
        <v>5</v>
      </c>
      <c r="J13" s="99">
        <f t="shared" si="2"/>
        <v>100</v>
      </c>
      <c r="K13" s="71">
        <v>5</v>
      </c>
      <c r="L13" s="206">
        <f t="shared" si="3"/>
        <v>100</v>
      </c>
    </row>
    <row r="14" spans="1:12" ht="30" customHeight="1">
      <c r="A14" s="69">
        <v>16</v>
      </c>
      <c r="B14" s="169" t="s">
        <v>200</v>
      </c>
      <c r="C14" s="208">
        <v>11</v>
      </c>
      <c r="D14" s="99">
        <v>100</v>
      </c>
      <c r="E14" s="123">
        <v>9</v>
      </c>
      <c r="F14" s="99">
        <f t="shared" si="0"/>
        <v>81.81818181818183</v>
      </c>
      <c r="G14" s="62">
        <v>11</v>
      </c>
      <c r="H14" s="99">
        <f t="shared" si="1"/>
        <v>100</v>
      </c>
      <c r="I14" s="71">
        <v>11</v>
      </c>
      <c r="J14" s="99">
        <f t="shared" si="2"/>
        <v>100</v>
      </c>
      <c r="K14" s="71">
        <v>11</v>
      </c>
      <c r="L14" s="206">
        <f t="shared" si="3"/>
        <v>100</v>
      </c>
    </row>
    <row r="15" spans="1:12" ht="30" customHeight="1">
      <c r="A15" s="69">
        <v>17</v>
      </c>
      <c r="B15" s="169" t="s">
        <v>201</v>
      </c>
      <c r="C15" s="208">
        <v>3</v>
      </c>
      <c r="D15" s="99">
        <v>100</v>
      </c>
      <c r="E15" s="123">
        <v>4</v>
      </c>
      <c r="F15" s="99">
        <f t="shared" si="0"/>
        <v>133.33333333333331</v>
      </c>
      <c r="G15" s="62">
        <v>4</v>
      </c>
      <c r="H15" s="99">
        <f t="shared" si="1"/>
        <v>133.33333333333331</v>
      </c>
      <c r="I15" s="71">
        <v>2</v>
      </c>
      <c r="J15" s="99">
        <f t="shared" si="2"/>
        <v>66.66666666666666</v>
      </c>
      <c r="K15" s="71">
        <v>3</v>
      </c>
      <c r="L15" s="206">
        <f t="shared" si="3"/>
        <v>100</v>
      </c>
    </row>
    <row r="16" spans="1:12" ht="30" customHeight="1">
      <c r="A16" s="69">
        <v>18</v>
      </c>
      <c r="B16" s="169" t="s">
        <v>29</v>
      </c>
      <c r="C16" s="208">
        <v>1</v>
      </c>
      <c r="D16" s="99">
        <v>100</v>
      </c>
      <c r="E16" s="123">
        <v>1</v>
      </c>
      <c r="F16" s="99">
        <f t="shared" si="0"/>
        <v>100</v>
      </c>
      <c r="G16" s="62">
        <v>1</v>
      </c>
      <c r="H16" s="99">
        <f t="shared" si="1"/>
        <v>100</v>
      </c>
      <c r="I16" s="71">
        <v>1</v>
      </c>
      <c r="J16" s="99">
        <f t="shared" si="2"/>
        <v>100</v>
      </c>
      <c r="K16" s="71">
        <v>1</v>
      </c>
      <c r="L16" s="206">
        <f t="shared" si="3"/>
        <v>100</v>
      </c>
    </row>
    <row r="17" spans="1:12" ht="30" customHeight="1">
      <c r="A17" s="69">
        <v>19</v>
      </c>
      <c r="B17" s="169" t="s">
        <v>30</v>
      </c>
      <c r="C17" s="208">
        <v>53</v>
      </c>
      <c r="D17" s="99">
        <v>100</v>
      </c>
      <c r="E17" s="123">
        <v>47</v>
      </c>
      <c r="F17" s="99">
        <f t="shared" si="0"/>
        <v>88.67924528301887</v>
      </c>
      <c r="G17" s="62">
        <v>49</v>
      </c>
      <c r="H17" s="99">
        <f t="shared" si="1"/>
        <v>92.45283018867924</v>
      </c>
      <c r="I17" s="71">
        <v>43</v>
      </c>
      <c r="J17" s="99">
        <f t="shared" si="2"/>
        <v>81.13207547169812</v>
      </c>
      <c r="K17" s="71">
        <v>44</v>
      </c>
      <c r="L17" s="206">
        <f t="shared" si="3"/>
        <v>83.01886792452831</v>
      </c>
    </row>
    <row r="18" spans="1:12" ht="30" customHeight="1">
      <c r="A18" s="69">
        <v>20</v>
      </c>
      <c r="B18" s="169" t="s">
        <v>202</v>
      </c>
      <c r="C18" s="208">
        <v>6</v>
      </c>
      <c r="D18" s="99">
        <v>100</v>
      </c>
      <c r="E18" s="123">
        <v>5</v>
      </c>
      <c r="F18" s="99">
        <f t="shared" si="0"/>
        <v>83.33333333333334</v>
      </c>
      <c r="G18" s="62">
        <v>6</v>
      </c>
      <c r="H18" s="99">
        <f t="shared" si="1"/>
        <v>100</v>
      </c>
      <c r="I18" s="71">
        <v>5</v>
      </c>
      <c r="J18" s="99">
        <f t="shared" si="2"/>
        <v>83.33333333333334</v>
      </c>
      <c r="K18" s="71">
        <v>5</v>
      </c>
      <c r="L18" s="206">
        <f t="shared" si="3"/>
        <v>83.33333333333334</v>
      </c>
    </row>
    <row r="19" spans="1:12" ht="30" customHeight="1">
      <c r="A19" s="69">
        <v>21</v>
      </c>
      <c r="B19" s="169" t="s">
        <v>31</v>
      </c>
      <c r="C19" s="209" t="s">
        <v>3</v>
      </c>
      <c r="D19" s="175" t="s">
        <v>3</v>
      </c>
      <c r="E19" s="123" t="s">
        <v>3</v>
      </c>
      <c r="F19" s="175" t="s">
        <v>3</v>
      </c>
      <c r="G19" s="123" t="s">
        <v>142</v>
      </c>
      <c r="H19" s="175" t="s">
        <v>3</v>
      </c>
      <c r="I19" s="233" t="s">
        <v>142</v>
      </c>
      <c r="J19" s="175" t="s">
        <v>3</v>
      </c>
      <c r="K19" s="83" t="s">
        <v>142</v>
      </c>
      <c r="L19" s="186" t="s">
        <v>3</v>
      </c>
    </row>
    <row r="20" spans="1:12" ht="30" customHeight="1">
      <c r="A20" s="69">
        <v>22</v>
      </c>
      <c r="B20" s="169" t="s">
        <v>32</v>
      </c>
      <c r="C20" s="208">
        <v>15</v>
      </c>
      <c r="D20" s="99">
        <v>100</v>
      </c>
      <c r="E20" s="123">
        <v>12</v>
      </c>
      <c r="F20" s="99">
        <f t="shared" si="0"/>
        <v>80</v>
      </c>
      <c r="G20" s="62">
        <v>12</v>
      </c>
      <c r="H20" s="99">
        <f t="shared" si="1"/>
        <v>80</v>
      </c>
      <c r="I20" s="71">
        <v>15</v>
      </c>
      <c r="J20" s="99">
        <f t="shared" si="2"/>
        <v>100</v>
      </c>
      <c r="K20" s="71">
        <v>14</v>
      </c>
      <c r="L20" s="206">
        <f t="shared" si="3"/>
        <v>93.33333333333333</v>
      </c>
    </row>
    <row r="21" spans="1:12" ht="30" customHeight="1">
      <c r="A21" s="69">
        <v>23</v>
      </c>
      <c r="B21" s="169" t="s">
        <v>203</v>
      </c>
      <c r="C21" s="208">
        <v>6</v>
      </c>
      <c r="D21" s="99">
        <v>100</v>
      </c>
      <c r="E21" s="123">
        <v>6</v>
      </c>
      <c r="F21" s="99">
        <f t="shared" si="0"/>
        <v>100</v>
      </c>
      <c r="G21" s="62">
        <v>6</v>
      </c>
      <c r="H21" s="99">
        <f t="shared" si="1"/>
        <v>100</v>
      </c>
      <c r="I21" s="71">
        <v>8</v>
      </c>
      <c r="J21" s="99">
        <f t="shared" si="2"/>
        <v>133.33333333333331</v>
      </c>
      <c r="K21" s="71">
        <v>6</v>
      </c>
      <c r="L21" s="206">
        <f t="shared" si="3"/>
        <v>100</v>
      </c>
    </row>
    <row r="22" spans="1:12" ht="30" customHeight="1">
      <c r="A22" s="69">
        <v>24</v>
      </c>
      <c r="B22" s="169" t="s">
        <v>204</v>
      </c>
      <c r="C22" s="208">
        <v>11</v>
      </c>
      <c r="D22" s="99">
        <v>100</v>
      </c>
      <c r="E22" s="123">
        <v>9</v>
      </c>
      <c r="F22" s="99">
        <f t="shared" si="0"/>
        <v>81.81818181818183</v>
      </c>
      <c r="G22" s="62">
        <v>9</v>
      </c>
      <c r="H22" s="99">
        <f t="shared" si="1"/>
        <v>81.81818181818183</v>
      </c>
      <c r="I22" s="71">
        <v>10</v>
      </c>
      <c r="J22" s="99">
        <f t="shared" si="2"/>
        <v>90.9090909090909</v>
      </c>
      <c r="K22" s="71">
        <v>8</v>
      </c>
      <c r="L22" s="206">
        <f t="shared" si="3"/>
        <v>72.72727272727273</v>
      </c>
    </row>
    <row r="23" spans="1:12" ht="30" customHeight="1">
      <c r="A23" s="69">
        <v>25</v>
      </c>
      <c r="B23" s="169" t="s">
        <v>205</v>
      </c>
      <c r="C23" s="208">
        <v>86</v>
      </c>
      <c r="D23" s="99">
        <v>100</v>
      </c>
      <c r="E23" s="123">
        <v>74</v>
      </c>
      <c r="F23" s="99">
        <f t="shared" si="0"/>
        <v>86.04651162790698</v>
      </c>
      <c r="G23" s="62">
        <v>76</v>
      </c>
      <c r="H23" s="99">
        <f t="shared" si="1"/>
        <v>88.37209302325581</v>
      </c>
      <c r="I23" s="71">
        <v>68</v>
      </c>
      <c r="J23" s="99">
        <f t="shared" si="2"/>
        <v>79.06976744186046</v>
      </c>
      <c r="K23" s="71">
        <v>68</v>
      </c>
      <c r="L23" s="206">
        <f t="shared" si="3"/>
        <v>79.06976744186046</v>
      </c>
    </row>
    <row r="24" spans="1:12" ht="30" customHeight="1">
      <c r="A24" s="69">
        <v>26</v>
      </c>
      <c r="B24" s="169" t="s">
        <v>33</v>
      </c>
      <c r="C24" s="208">
        <v>57</v>
      </c>
      <c r="D24" s="99">
        <v>100</v>
      </c>
      <c r="E24" s="123">
        <v>54</v>
      </c>
      <c r="F24" s="99">
        <f t="shared" si="0"/>
        <v>94.73684210526315</v>
      </c>
      <c r="G24" s="62">
        <v>58</v>
      </c>
      <c r="H24" s="99">
        <f t="shared" si="1"/>
        <v>101.75438596491229</v>
      </c>
      <c r="I24" s="71">
        <v>63</v>
      </c>
      <c r="J24" s="99">
        <f t="shared" si="2"/>
        <v>110.5263157894737</v>
      </c>
      <c r="K24" s="71">
        <v>64</v>
      </c>
      <c r="L24" s="206">
        <f t="shared" si="3"/>
        <v>112.28070175438596</v>
      </c>
    </row>
    <row r="25" spans="1:12" ht="30" customHeight="1">
      <c r="A25" s="69">
        <v>27</v>
      </c>
      <c r="B25" s="169" t="s">
        <v>34</v>
      </c>
      <c r="C25" s="208">
        <v>15</v>
      </c>
      <c r="D25" s="99">
        <v>100</v>
      </c>
      <c r="E25" s="123">
        <v>15</v>
      </c>
      <c r="F25" s="99">
        <f t="shared" si="0"/>
        <v>100</v>
      </c>
      <c r="G25" s="62">
        <v>13</v>
      </c>
      <c r="H25" s="99">
        <f t="shared" si="1"/>
        <v>86.66666666666667</v>
      </c>
      <c r="I25" s="71">
        <v>13</v>
      </c>
      <c r="J25" s="99">
        <f t="shared" si="2"/>
        <v>86.66666666666667</v>
      </c>
      <c r="K25" s="71">
        <v>10</v>
      </c>
      <c r="L25" s="206">
        <f t="shared" si="3"/>
        <v>66.66666666666666</v>
      </c>
    </row>
    <row r="26" spans="1:12" ht="30" customHeight="1">
      <c r="A26" s="69">
        <v>28</v>
      </c>
      <c r="B26" s="169" t="s">
        <v>35</v>
      </c>
      <c r="C26" s="208">
        <v>7</v>
      </c>
      <c r="D26" s="99">
        <v>100</v>
      </c>
      <c r="E26" s="123">
        <v>6</v>
      </c>
      <c r="F26" s="99">
        <f t="shared" si="0"/>
        <v>85.71428571428571</v>
      </c>
      <c r="G26" s="62">
        <v>6</v>
      </c>
      <c r="H26" s="99">
        <f t="shared" si="1"/>
        <v>85.71428571428571</v>
      </c>
      <c r="I26" s="142">
        <v>3</v>
      </c>
      <c r="J26" s="99">
        <f t="shared" si="2"/>
        <v>42.857142857142854</v>
      </c>
      <c r="K26" s="71">
        <v>5</v>
      </c>
      <c r="L26" s="206">
        <f t="shared" si="3"/>
        <v>71.42857142857143</v>
      </c>
    </row>
    <row r="27" spans="1:12" ht="30" customHeight="1">
      <c r="A27" s="69">
        <v>29</v>
      </c>
      <c r="B27" s="169" t="s">
        <v>36</v>
      </c>
      <c r="C27" s="208">
        <v>21</v>
      </c>
      <c r="D27" s="99">
        <v>100</v>
      </c>
      <c r="E27" s="123">
        <v>19</v>
      </c>
      <c r="F27" s="99">
        <f t="shared" si="0"/>
        <v>90.47619047619048</v>
      </c>
      <c r="G27" s="62">
        <v>17</v>
      </c>
      <c r="H27" s="99">
        <f t="shared" si="1"/>
        <v>80.95238095238095</v>
      </c>
      <c r="I27" s="142">
        <v>22</v>
      </c>
      <c r="J27" s="99">
        <f t="shared" si="2"/>
        <v>104.76190476190477</v>
      </c>
      <c r="K27" s="71">
        <v>19</v>
      </c>
      <c r="L27" s="206">
        <f t="shared" si="3"/>
        <v>90.47619047619048</v>
      </c>
    </row>
    <row r="28" spans="1:12" ht="30" customHeight="1">
      <c r="A28" s="69">
        <v>30</v>
      </c>
      <c r="B28" s="169" t="s">
        <v>37</v>
      </c>
      <c r="C28" s="208">
        <v>29</v>
      </c>
      <c r="D28" s="99">
        <v>100</v>
      </c>
      <c r="E28" s="123">
        <v>30</v>
      </c>
      <c r="F28" s="99">
        <f t="shared" si="0"/>
        <v>103.44827586206897</v>
      </c>
      <c r="G28" s="62">
        <v>39</v>
      </c>
      <c r="H28" s="99">
        <f t="shared" si="1"/>
        <v>134.48275862068965</v>
      </c>
      <c r="I28" s="71">
        <v>36</v>
      </c>
      <c r="J28" s="99">
        <f t="shared" si="2"/>
        <v>124.13793103448276</v>
      </c>
      <c r="K28" s="71">
        <v>36</v>
      </c>
      <c r="L28" s="206">
        <f t="shared" si="3"/>
        <v>124.13793103448276</v>
      </c>
    </row>
    <row r="29" spans="1:12" ht="30" customHeight="1">
      <c r="A29" s="69">
        <v>31</v>
      </c>
      <c r="B29" s="169" t="s">
        <v>38</v>
      </c>
      <c r="C29" s="208">
        <v>11</v>
      </c>
      <c r="D29" s="99">
        <v>100</v>
      </c>
      <c r="E29" s="123">
        <v>12</v>
      </c>
      <c r="F29" s="99">
        <f t="shared" si="0"/>
        <v>109.09090909090908</v>
      </c>
      <c r="G29" s="62">
        <v>12</v>
      </c>
      <c r="H29" s="99">
        <f t="shared" si="1"/>
        <v>109.09090909090908</v>
      </c>
      <c r="I29" s="71">
        <v>10</v>
      </c>
      <c r="J29" s="99">
        <f t="shared" si="2"/>
        <v>90.9090909090909</v>
      </c>
      <c r="K29" s="71">
        <v>12</v>
      </c>
      <c r="L29" s="206">
        <f t="shared" si="3"/>
        <v>109.09090909090908</v>
      </c>
    </row>
    <row r="30" spans="1:12" ht="30" customHeight="1">
      <c r="A30" s="70">
        <v>32</v>
      </c>
      <c r="B30" s="171" t="s">
        <v>39</v>
      </c>
      <c r="C30" s="210">
        <v>14</v>
      </c>
      <c r="D30" s="66">
        <v>100</v>
      </c>
      <c r="E30" s="165">
        <v>13</v>
      </c>
      <c r="F30" s="100">
        <f t="shared" si="0"/>
        <v>92.85714285714286</v>
      </c>
      <c r="G30" s="104">
        <v>11</v>
      </c>
      <c r="H30" s="66">
        <f t="shared" si="1"/>
        <v>78.57142857142857</v>
      </c>
      <c r="I30" s="140">
        <v>7</v>
      </c>
      <c r="J30" s="66">
        <f t="shared" si="2"/>
        <v>50</v>
      </c>
      <c r="K30" s="140">
        <v>10</v>
      </c>
      <c r="L30" s="207">
        <f t="shared" si="3"/>
        <v>71.42857142857143</v>
      </c>
    </row>
    <row r="31" spans="3:12" s="32" customFormat="1" ht="30" customHeight="1">
      <c r="C31" s="32">
        <v>585</v>
      </c>
      <c r="E31" s="32">
        <v>540</v>
      </c>
      <c r="F31" s="64">
        <f t="shared" si="0"/>
        <v>92.3076923076923</v>
      </c>
      <c r="G31" s="32">
        <f>SUM(G7:G30)</f>
        <v>554</v>
      </c>
      <c r="H31" s="174">
        <f t="shared" si="1"/>
        <v>94.70085470085469</v>
      </c>
      <c r="I31" s="32">
        <f>SUM(I7:I30)</f>
        <v>524</v>
      </c>
      <c r="J31" s="174">
        <f t="shared" si="2"/>
        <v>89.57264957264958</v>
      </c>
      <c r="K31" s="1">
        <f>SUM(K7:K30)</f>
        <v>508</v>
      </c>
      <c r="L31" s="45">
        <f t="shared" si="3"/>
        <v>86.83760683760684</v>
      </c>
    </row>
    <row r="32" spans="2:3" ht="30" customHeight="1">
      <c r="B32" s="3"/>
      <c r="C32" s="3"/>
    </row>
  </sheetData>
  <mergeCells count="8">
    <mergeCell ref="A6:B6"/>
    <mergeCell ref="A4:B5"/>
    <mergeCell ref="G3:L3"/>
    <mergeCell ref="K4:L4"/>
    <mergeCell ref="C4:D4"/>
    <mergeCell ref="E4:F4"/>
    <mergeCell ref="G4:H4"/>
    <mergeCell ref="I4:J4"/>
  </mergeCells>
  <printOptions/>
  <pageMargins left="0.7874015748031497" right="0.7874015748031497" top="0.7874015748031497" bottom="0.7874015748031497" header="0.31496062992125984" footer="0.2362204724409449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zoomScale="75" zoomScaleNormal="75" zoomScaleSheetLayoutView="100" workbookViewId="0" topLeftCell="A1">
      <selection activeCell="E7" sqref="E7"/>
    </sheetView>
  </sheetViews>
  <sheetFormatPr defaultColWidth="9.00390625" defaultRowHeight="30.75" customHeight="1"/>
  <cols>
    <col min="1" max="1" width="3.375" style="32" customWidth="1"/>
    <col min="2" max="2" width="13.375" style="32" customWidth="1"/>
    <col min="3" max="3" width="9.125" style="32" customWidth="1"/>
    <col min="4" max="4" width="6.625" style="32" customWidth="1"/>
    <col min="5" max="5" width="9.125" style="32" customWidth="1"/>
    <col min="6" max="6" width="6.625" style="32" customWidth="1"/>
    <col min="7" max="7" width="9.125" style="32" customWidth="1"/>
    <col min="8" max="8" width="6.625" style="121" customWidth="1"/>
    <col min="9" max="9" width="9.125" style="32" customWidth="1"/>
    <col min="10" max="10" width="6.625" style="32" customWidth="1"/>
    <col min="11" max="11" width="9.125" style="32" customWidth="1"/>
    <col min="12" max="12" width="6.625" style="182" customWidth="1"/>
    <col min="13" max="13" width="10.625" style="32" customWidth="1"/>
    <col min="14" max="14" width="6.75390625" style="32" customWidth="1"/>
    <col min="15" max="16384" width="9.00390625" style="32" customWidth="1"/>
  </cols>
  <sheetData>
    <row r="1" spans="1:12" s="35" customFormat="1" ht="33" customHeight="1">
      <c r="A1" s="45" t="s">
        <v>154</v>
      </c>
      <c r="B1" s="10"/>
      <c r="C1" s="9"/>
      <c r="D1" s="9"/>
      <c r="G1" s="8"/>
      <c r="H1" s="39"/>
      <c r="I1" s="8"/>
      <c r="J1" s="8"/>
      <c r="L1" s="45"/>
    </row>
    <row r="2" spans="1:12" s="35" customFormat="1" ht="15" customHeight="1">
      <c r="A2" s="45"/>
      <c r="B2" s="10"/>
      <c r="C2" s="9"/>
      <c r="D2" s="161"/>
      <c r="E2" s="161"/>
      <c r="F2" s="161"/>
      <c r="G2" s="161"/>
      <c r="H2" s="161"/>
      <c r="I2" s="45"/>
      <c r="J2" s="10"/>
      <c r="K2" s="9"/>
      <c r="L2" s="161" t="s">
        <v>251</v>
      </c>
    </row>
    <row r="3" spans="1:12" ht="33" customHeight="1">
      <c r="A3" s="637" t="s">
        <v>70</v>
      </c>
      <c r="B3" s="647"/>
      <c r="C3" s="642" t="s">
        <v>192</v>
      </c>
      <c r="D3" s="646"/>
      <c r="E3" s="651" t="s">
        <v>249</v>
      </c>
      <c r="F3" s="643"/>
      <c r="G3" s="637" t="s">
        <v>193</v>
      </c>
      <c r="H3" s="637"/>
      <c r="I3" s="650" t="s">
        <v>194</v>
      </c>
      <c r="J3" s="637"/>
      <c r="K3" s="650" t="s">
        <v>248</v>
      </c>
      <c r="L3" s="637"/>
    </row>
    <row r="4" spans="1:12" ht="33" customHeight="1">
      <c r="A4" s="638"/>
      <c r="B4" s="648"/>
      <c r="C4" s="107"/>
      <c r="D4" s="105" t="s">
        <v>71</v>
      </c>
      <c r="E4" s="106"/>
      <c r="F4" s="105" t="s">
        <v>71</v>
      </c>
      <c r="G4" s="60"/>
      <c r="H4" s="180" t="s">
        <v>71</v>
      </c>
      <c r="I4" s="136"/>
      <c r="J4" s="63" t="s">
        <v>71</v>
      </c>
      <c r="K4" s="168"/>
      <c r="L4" s="180" t="s">
        <v>71</v>
      </c>
    </row>
    <row r="5" spans="1:12" s="212" customFormat="1" ht="33.75" customHeight="1">
      <c r="A5" s="649" t="s">
        <v>231</v>
      </c>
      <c r="B5" s="649"/>
      <c r="C5" s="503">
        <v>13142</v>
      </c>
      <c r="D5" s="504">
        <v>100</v>
      </c>
      <c r="E5" s="505">
        <v>13359</v>
      </c>
      <c r="F5" s="506">
        <f>E5/C5*100</f>
        <v>101.6511946431289</v>
      </c>
      <c r="G5" s="507">
        <f>SUM(G6:G29)</f>
        <v>13786</v>
      </c>
      <c r="H5" s="508">
        <f>G5/C5*100</f>
        <v>104.90031958605996</v>
      </c>
      <c r="I5" s="505">
        <f>SUM(I6:I29)</f>
        <v>13974</v>
      </c>
      <c r="J5" s="506">
        <f>I5/C5*100</f>
        <v>106.33084766397809</v>
      </c>
      <c r="K5" s="509">
        <f>SUM(K6:K29)</f>
        <v>14867</v>
      </c>
      <c r="L5" s="510">
        <f>K5/C5*100</f>
        <v>113.12585603408918</v>
      </c>
    </row>
    <row r="6" spans="1:12" ht="33.75" customHeight="1">
      <c r="A6" s="69">
        <v>9</v>
      </c>
      <c r="B6" s="92" t="s">
        <v>25</v>
      </c>
      <c r="C6" s="511">
        <v>637</v>
      </c>
      <c r="D6" s="512">
        <v>100</v>
      </c>
      <c r="E6" s="513">
        <v>726</v>
      </c>
      <c r="F6" s="514">
        <f aca="true" t="shared" si="0" ref="F6:F27">E6/C6*100</f>
        <v>113.9717425431711</v>
      </c>
      <c r="G6" s="515">
        <v>680</v>
      </c>
      <c r="H6" s="516">
        <f aca="true" t="shared" si="1" ref="H6:H27">G6/C6*100</f>
        <v>106.75039246467819</v>
      </c>
      <c r="I6" s="513">
        <v>778</v>
      </c>
      <c r="J6" s="514">
        <f aca="true" t="shared" si="2" ref="J6:J27">I6/C6*100</f>
        <v>122.13500784929356</v>
      </c>
      <c r="K6" s="517">
        <v>795</v>
      </c>
      <c r="L6" s="518">
        <f aca="true" t="shared" si="3" ref="L6:L27">K6/C6*100</f>
        <v>124.80376766091052</v>
      </c>
    </row>
    <row r="7" spans="1:12" ht="33.75" customHeight="1">
      <c r="A7" s="69">
        <v>10</v>
      </c>
      <c r="B7" s="95" t="s">
        <v>26</v>
      </c>
      <c r="C7" s="511">
        <v>61</v>
      </c>
      <c r="D7" s="512">
        <v>100</v>
      </c>
      <c r="E7" s="513">
        <v>47</v>
      </c>
      <c r="F7" s="514">
        <f t="shared" si="0"/>
        <v>77.04918032786885</v>
      </c>
      <c r="G7" s="515">
        <v>28</v>
      </c>
      <c r="H7" s="516">
        <f t="shared" si="1"/>
        <v>45.90163934426229</v>
      </c>
      <c r="I7" s="513">
        <v>29</v>
      </c>
      <c r="J7" s="514">
        <f t="shared" si="2"/>
        <v>47.540983606557376</v>
      </c>
      <c r="K7" s="517">
        <v>28</v>
      </c>
      <c r="L7" s="518">
        <f t="shared" si="3"/>
        <v>45.90163934426229</v>
      </c>
    </row>
    <row r="8" spans="1:12" ht="33.75" customHeight="1">
      <c r="A8" s="69">
        <v>11</v>
      </c>
      <c r="B8" s="92" t="s">
        <v>196</v>
      </c>
      <c r="C8" s="511" t="s">
        <v>3</v>
      </c>
      <c r="D8" s="519" t="s">
        <v>3</v>
      </c>
      <c r="E8" s="513" t="s">
        <v>3</v>
      </c>
      <c r="F8" s="514" t="s">
        <v>3</v>
      </c>
      <c r="G8" s="515" t="s">
        <v>142</v>
      </c>
      <c r="H8" s="519" t="s">
        <v>3</v>
      </c>
      <c r="I8" s="520" t="s">
        <v>142</v>
      </c>
      <c r="J8" s="514" t="s">
        <v>3</v>
      </c>
      <c r="K8" s="521" t="s">
        <v>142</v>
      </c>
      <c r="L8" s="519" t="s">
        <v>3</v>
      </c>
    </row>
    <row r="9" spans="1:12" ht="33.75" customHeight="1">
      <c r="A9" s="69">
        <v>12</v>
      </c>
      <c r="B9" s="92" t="s">
        <v>197</v>
      </c>
      <c r="C9" s="511" t="s">
        <v>0</v>
      </c>
      <c r="D9" s="519" t="s">
        <v>0</v>
      </c>
      <c r="E9" s="513">
        <v>230</v>
      </c>
      <c r="F9" s="514" t="s">
        <v>0</v>
      </c>
      <c r="G9" s="515">
        <v>207</v>
      </c>
      <c r="H9" s="519" t="s">
        <v>0</v>
      </c>
      <c r="I9" s="513">
        <v>212</v>
      </c>
      <c r="J9" s="514" t="s">
        <v>0</v>
      </c>
      <c r="K9" s="517">
        <v>201</v>
      </c>
      <c r="L9" s="519" t="s">
        <v>0</v>
      </c>
    </row>
    <row r="10" spans="1:12" ht="33.75" customHeight="1">
      <c r="A10" s="69">
        <v>13</v>
      </c>
      <c r="B10" s="92" t="s">
        <v>198</v>
      </c>
      <c r="C10" s="511">
        <v>1049</v>
      </c>
      <c r="D10" s="512">
        <v>100</v>
      </c>
      <c r="E10" s="513">
        <v>1017</v>
      </c>
      <c r="F10" s="514">
        <f t="shared" si="0"/>
        <v>96.94947569113441</v>
      </c>
      <c r="G10" s="515">
        <v>1131</v>
      </c>
      <c r="H10" s="516">
        <f t="shared" si="1"/>
        <v>107.81696854146807</v>
      </c>
      <c r="I10" s="513">
        <v>1072</v>
      </c>
      <c r="J10" s="514">
        <f t="shared" si="2"/>
        <v>102.19256434699714</v>
      </c>
      <c r="K10" s="517">
        <v>1003</v>
      </c>
      <c r="L10" s="518">
        <f t="shared" si="3"/>
        <v>95.61487130600572</v>
      </c>
    </row>
    <row r="11" spans="1:12" ht="33.75" customHeight="1">
      <c r="A11" s="69">
        <v>14</v>
      </c>
      <c r="B11" s="92" t="s">
        <v>199</v>
      </c>
      <c r="C11" s="511" t="s">
        <v>0</v>
      </c>
      <c r="D11" s="519" t="s">
        <v>0</v>
      </c>
      <c r="E11" s="513">
        <v>1188</v>
      </c>
      <c r="F11" s="514" t="s">
        <v>0</v>
      </c>
      <c r="G11" s="515">
        <v>1175</v>
      </c>
      <c r="H11" s="519" t="s">
        <v>0</v>
      </c>
      <c r="I11" s="513">
        <v>1165</v>
      </c>
      <c r="J11" s="514" t="s">
        <v>0</v>
      </c>
      <c r="K11" s="517">
        <v>1100</v>
      </c>
      <c r="L11" s="519" t="s">
        <v>0</v>
      </c>
    </row>
    <row r="12" spans="1:12" ht="33.75" customHeight="1">
      <c r="A12" s="69">
        <v>15</v>
      </c>
      <c r="B12" s="92" t="s">
        <v>27</v>
      </c>
      <c r="C12" s="511">
        <v>83</v>
      </c>
      <c r="D12" s="512">
        <v>100</v>
      </c>
      <c r="E12" s="513">
        <v>109</v>
      </c>
      <c r="F12" s="514">
        <f t="shared" si="0"/>
        <v>131.32530120481925</v>
      </c>
      <c r="G12" s="515">
        <v>110</v>
      </c>
      <c r="H12" s="516">
        <f t="shared" si="1"/>
        <v>132.53012048192772</v>
      </c>
      <c r="I12" s="513">
        <v>110</v>
      </c>
      <c r="J12" s="514">
        <f t="shared" si="2"/>
        <v>132.53012048192772</v>
      </c>
      <c r="K12" s="517">
        <v>112</v>
      </c>
      <c r="L12" s="518">
        <f t="shared" si="3"/>
        <v>134.93975903614458</v>
      </c>
    </row>
    <row r="13" spans="1:12" ht="33.75" customHeight="1">
      <c r="A13" s="69">
        <v>16</v>
      </c>
      <c r="B13" s="92" t="s">
        <v>200</v>
      </c>
      <c r="C13" s="511">
        <v>146</v>
      </c>
      <c r="D13" s="512">
        <v>100</v>
      </c>
      <c r="E13" s="513">
        <v>120</v>
      </c>
      <c r="F13" s="514">
        <f t="shared" si="0"/>
        <v>82.1917808219178</v>
      </c>
      <c r="G13" s="515">
        <v>151</v>
      </c>
      <c r="H13" s="516">
        <f t="shared" si="1"/>
        <v>103.42465753424656</v>
      </c>
      <c r="I13" s="513">
        <v>179</v>
      </c>
      <c r="J13" s="514">
        <f t="shared" si="2"/>
        <v>122.6027397260274</v>
      </c>
      <c r="K13" s="517">
        <v>177</v>
      </c>
      <c r="L13" s="518">
        <f t="shared" si="3"/>
        <v>121.23287671232876</v>
      </c>
    </row>
    <row r="14" spans="1:12" ht="33.75" customHeight="1">
      <c r="A14" s="69">
        <v>17</v>
      </c>
      <c r="B14" s="92" t="s">
        <v>201</v>
      </c>
      <c r="C14" s="511" t="s">
        <v>0</v>
      </c>
      <c r="D14" s="519">
        <v>100</v>
      </c>
      <c r="E14" s="513">
        <v>245</v>
      </c>
      <c r="F14" s="514" t="s">
        <v>0</v>
      </c>
      <c r="G14" s="515">
        <v>262</v>
      </c>
      <c r="H14" s="519" t="s">
        <v>0</v>
      </c>
      <c r="I14" s="513">
        <v>216</v>
      </c>
      <c r="J14" s="514" t="s">
        <v>0</v>
      </c>
      <c r="K14" s="517">
        <v>229</v>
      </c>
      <c r="L14" s="519" t="s">
        <v>0</v>
      </c>
    </row>
    <row r="15" spans="1:12" ht="33.75" customHeight="1">
      <c r="A15" s="69">
        <v>18</v>
      </c>
      <c r="B15" s="92" t="s">
        <v>29</v>
      </c>
      <c r="C15" s="511" t="s">
        <v>0</v>
      </c>
      <c r="D15" s="519" t="s">
        <v>0</v>
      </c>
      <c r="E15" s="513">
        <v>11</v>
      </c>
      <c r="F15" s="514" t="s">
        <v>0</v>
      </c>
      <c r="G15" s="515">
        <v>10</v>
      </c>
      <c r="H15" s="519" t="s">
        <v>0</v>
      </c>
      <c r="I15" s="513">
        <v>10</v>
      </c>
      <c r="J15" s="514" t="s">
        <v>0</v>
      </c>
      <c r="K15" s="517">
        <v>10</v>
      </c>
      <c r="L15" s="519" t="s">
        <v>0</v>
      </c>
    </row>
    <row r="16" spans="1:12" ht="33.75" customHeight="1">
      <c r="A16" s="69">
        <v>19</v>
      </c>
      <c r="B16" s="92" t="s">
        <v>30</v>
      </c>
      <c r="C16" s="511">
        <v>1815</v>
      </c>
      <c r="D16" s="512">
        <v>100</v>
      </c>
      <c r="E16" s="513">
        <v>1758</v>
      </c>
      <c r="F16" s="514">
        <f t="shared" si="0"/>
        <v>96.8595041322314</v>
      </c>
      <c r="G16" s="515">
        <v>1769</v>
      </c>
      <c r="H16" s="516">
        <f t="shared" si="1"/>
        <v>97.46556473829202</v>
      </c>
      <c r="I16" s="513">
        <v>1699</v>
      </c>
      <c r="J16" s="514">
        <f t="shared" si="2"/>
        <v>93.60881542699725</v>
      </c>
      <c r="K16" s="517">
        <v>1631</v>
      </c>
      <c r="L16" s="518">
        <f t="shared" si="3"/>
        <v>89.86225895316804</v>
      </c>
    </row>
    <row r="17" spans="1:12" ht="33.75" customHeight="1">
      <c r="A17" s="69">
        <v>20</v>
      </c>
      <c r="B17" s="92" t="s">
        <v>202</v>
      </c>
      <c r="C17" s="511" t="s">
        <v>0</v>
      </c>
      <c r="D17" s="512">
        <v>100</v>
      </c>
      <c r="E17" s="513">
        <v>242</v>
      </c>
      <c r="F17" s="514" t="s">
        <v>0</v>
      </c>
      <c r="G17" s="515">
        <v>275</v>
      </c>
      <c r="H17" s="519" t="s">
        <v>0</v>
      </c>
      <c r="I17" s="513">
        <v>229</v>
      </c>
      <c r="J17" s="514" t="s">
        <v>0</v>
      </c>
      <c r="K17" s="517">
        <v>278</v>
      </c>
      <c r="L17" s="519" t="s">
        <v>0</v>
      </c>
    </row>
    <row r="18" spans="1:12" ht="33.75" customHeight="1">
      <c r="A18" s="69">
        <v>21</v>
      </c>
      <c r="B18" s="92" t="s">
        <v>31</v>
      </c>
      <c r="C18" s="511" t="s">
        <v>3</v>
      </c>
      <c r="D18" s="519" t="s">
        <v>3</v>
      </c>
      <c r="E18" s="513" t="s">
        <v>3</v>
      </c>
      <c r="F18" s="514" t="s">
        <v>3</v>
      </c>
      <c r="G18" s="515" t="s">
        <v>142</v>
      </c>
      <c r="H18" s="519" t="s">
        <v>3</v>
      </c>
      <c r="I18" s="520" t="s">
        <v>142</v>
      </c>
      <c r="J18" s="514" t="s">
        <v>3</v>
      </c>
      <c r="K18" s="521" t="s">
        <v>142</v>
      </c>
      <c r="L18" s="519" t="s">
        <v>3</v>
      </c>
    </row>
    <row r="19" spans="1:12" ht="33.75" customHeight="1">
      <c r="A19" s="69">
        <v>22</v>
      </c>
      <c r="B19" s="92" t="s">
        <v>32</v>
      </c>
      <c r="C19" s="511">
        <v>349</v>
      </c>
      <c r="D19" s="512">
        <v>100</v>
      </c>
      <c r="E19" s="513">
        <v>305</v>
      </c>
      <c r="F19" s="514">
        <f t="shared" si="0"/>
        <v>87.39255014326648</v>
      </c>
      <c r="G19" s="515">
        <v>329</v>
      </c>
      <c r="H19" s="516">
        <f t="shared" si="1"/>
        <v>94.26934097421203</v>
      </c>
      <c r="I19" s="513">
        <v>388</v>
      </c>
      <c r="J19" s="514">
        <f t="shared" si="2"/>
        <v>111.17478510028653</v>
      </c>
      <c r="K19" s="517">
        <v>353</v>
      </c>
      <c r="L19" s="518">
        <f t="shared" si="3"/>
        <v>101.1461318051576</v>
      </c>
    </row>
    <row r="20" spans="1:12" ht="33.75" customHeight="1">
      <c r="A20" s="69">
        <v>23</v>
      </c>
      <c r="B20" s="92" t="s">
        <v>203</v>
      </c>
      <c r="C20" s="511" t="s">
        <v>0</v>
      </c>
      <c r="D20" s="512">
        <v>100</v>
      </c>
      <c r="E20" s="513">
        <v>55</v>
      </c>
      <c r="F20" s="514" t="s">
        <v>0</v>
      </c>
      <c r="G20" s="515">
        <v>60</v>
      </c>
      <c r="H20" s="519" t="s">
        <v>0</v>
      </c>
      <c r="I20" s="513">
        <v>82</v>
      </c>
      <c r="J20" s="514" t="s">
        <v>0</v>
      </c>
      <c r="K20" s="517">
        <v>60</v>
      </c>
      <c r="L20" s="519" t="s">
        <v>0</v>
      </c>
    </row>
    <row r="21" spans="1:12" ht="33.75" customHeight="1">
      <c r="A21" s="69">
        <v>24</v>
      </c>
      <c r="B21" s="92" t="s">
        <v>204</v>
      </c>
      <c r="C21" s="511" t="s">
        <v>0</v>
      </c>
      <c r="D21" s="512">
        <v>100</v>
      </c>
      <c r="E21" s="513">
        <v>746</v>
      </c>
      <c r="F21" s="514" t="s">
        <v>0</v>
      </c>
      <c r="G21" s="515">
        <v>742</v>
      </c>
      <c r="H21" s="519" t="s">
        <v>0</v>
      </c>
      <c r="I21" s="513">
        <v>785</v>
      </c>
      <c r="J21" s="514" t="s">
        <v>0</v>
      </c>
      <c r="K21" s="517">
        <v>755</v>
      </c>
      <c r="L21" s="519" t="s">
        <v>0</v>
      </c>
    </row>
    <row r="22" spans="1:12" ht="33.75" customHeight="1">
      <c r="A22" s="69">
        <v>25</v>
      </c>
      <c r="B22" s="92" t="s">
        <v>205</v>
      </c>
      <c r="C22" s="511">
        <v>1340</v>
      </c>
      <c r="D22" s="512">
        <v>100</v>
      </c>
      <c r="E22" s="513">
        <v>1338</v>
      </c>
      <c r="F22" s="514">
        <f t="shared" si="0"/>
        <v>99.85074626865672</v>
      </c>
      <c r="G22" s="515">
        <v>1282</v>
      </c>
      <c r="H22" s="516">
        <f t="shared" si="1"/>
        <v>95.67164179104478</v>
      </c>
      <c r="I22" s="513">
        <v>1175</v>
      </c>
      <c r="J22" s="514">
        <f t="shared" si="2"/>
        <v>87.68656716417911</v>
      </c>
      <c r="K22" s="517">
        <v>1274</v>
      </c>
      <c r="L22" s="518">
        <f t="shared" si="3"/>
        <v>95.07462686567165</v>
      </c>
    </row>
    <row r="23" spans="1:12" ht="33.75" customHeight="1">
      <c r="A23" s="69">
        <v>26</v>
      </c>
      <c r="B23" s="92" t="s">
        <v>33</v>
      </c>
      <c r="C23" s="511">
        <v>555</v>
      </c>
      <c r="D23" s="512">
        <v>100</v>
      </c>
      <c r="E23" s="513">
        <v>564</v>
      </c>
      <c r="F23" s="514">
        <f t="shared" si="0"/>
        <v>101.62162162162163</v>
      </c>
      <c r="G23" s="515">
        <v>781</v>
      </c>
      <c r="H23" s="516">
        <f t="shared" si="1"/>
        <v>140.72072072072072</v>
      </c>
      <c r="I23" s="513">
        <v>902</v>
      </c>
      <c r="J23" s="514">
        <f t="shared" si="2"/>
        <v>162.52252252252254</v>
      </c>
      <c r="K23" s="517">
        <v>1004</v>
      </c>
      <c r="L23" s="518">
        <f t="shared" si="3"/>
        <v>180.9009009009009</v>
      </c>
    </row>
    <row r="24" spans="1:12" ht="33.75" customHeight="1">
      <c r="A24" s="69">
        <v>27</v>
      </c>
      <c r="B24" s="92" t="s">
        <v>34</v>
      </c>
      <c r="C24" s="511">
        <v>563</v>
      </c>
      <c r="D24" s="512">
        <v>100</v>
      </c>
      <c r="E24" s="513">
        <v>527</v>
      </c>
      <c r="F24" s="514">
        <f t="shared" si="0"/>
        <v>93.60568383658969</v>
      </c>
      <c r="G24" s="515">
        <v>467</v>
      </c>
      <c r="H24" s="516">
        <f t="shared" si="1"/>
        <v>82.94849023090586</v>
      </c>
      <c r="I24" s="513">
        <v>464</v>
      </c>
      <c r="J24" s="514">
        <f t="shared" si="2"/>
        <v>82.41563055062167</v>
      </c>
      <c r="K24" s="517">
        <v>463</v>
      </c>
      <c r="L24" s="518">
        <f t="shared" si="3"/>
        <v>82.2380106571936</v>
      </c>
    </row>
    <row r="25" spans="1:12" ht="33.75" customHeight="1">
      <c r="A25" s="69">
        <v>28</v>
      </c>
      <c r="B25" s="92" t="s">
        <v>35</v>
      </c>
      <c r="C25" s="511" t="s">
        <v>0</v>
      </c>
      <c r="D25" s="512">
        <v>100</v>
      </c>
      <c r="E25" s="513">
        <v>284</v>
      </c>
      <c r="F25" s="514" t="s">
        <v>0</v>
      </c>
      <c r="G25" s="515">
        <v>266</v>
      </c>
      <c r="H25" s="519" t="s">
        <v>0</v>
      </c>
      <c r="I25" s="513">
        <v>196</v>
      </c>
      <c r="J25" s="514" t="s">
        <v>0</v>
      </c>
      <c r="K25" s="517">
        <v>248</v>
      </c>
      <c r="L25" s="519" t="s">
        <v>0</v>
      </c>
    </row>
    <row r="26" spans="1:12" ht="33.75" customHeight="1">
      <c r="A26" s="69">
        <v>29</v>
      </c>
      <c r="B26" s="92" t="s">
        <v>36</v>
      </c>
      <c r="C26" s="511">
        <v>1678</v>
      </c>
      <c r="D26" s="512">
        <v>100</v>
      </c>
      <c r="E26" s="513">
        <v>1715</v>
      </c>
      <c r="F26" s="514">
        <f t="shared" si="0"/>
        <v>102.20500595947557</v>
      </c>
      <c r="G26" s="515">
        <v>1708</v>
      </c>
      <c r="H26" s="516">
        <f t="shared" si="1"/>
        <v>101.78784266984506</v>
      </c>
      <c r="I26" s="513">
        <v>1795</v>
      </c>
      <c r="J26" s="514">
        <f t="shared" si="2"/>
        <v>106.97258641239571</v>
      </c>
      <c r="K26" s="517">
        <v>1971</v>
      </c>
      <c r="L26" s="518">
        <f t="shared" si="3"/>
        <v>117.46126340882002</v>
      </c>
    </row>
    <row r="27" spans="1:12" ht="33.75" customHeight="1">
      <c r="A27" s="69">
        <v>30</v>
      </c>
      <c r="B27" s="92" t="s">
        <v>37</v>
      </c>
      <c r="C27" s="511">
        <v>968</v>
      </c>
      <c r="D27" s="512">
        <v>100</v>
      </c>
      <c r="E27" s="513">
        <v>1222</v>
      </c>
      <c r="F27" s="514">
        <f t="shared" si="0"/>
        <v>126.2396694214876</v>
      </c>
      <c r="G27" s="515">
        <v>1504</v>
      </c>
      <c r="H27" s="516">
        <f t="shared" si="1"/>
        <v>155.37190082644628</v>
      </c>
      <c r="I27" s="513">
        <v>1461</v>
      </c>
      <c r="J27" s="514">
        <f t="shared" si="2"/>
        <v>150.9297520661157</v>
      </c>
      <c r="K27" s="517">
        <v>1881</v>
      </c>
      <c r="L27" s="518">
        <f t="shared" si="3"/>
        <v>194.3181818181818</v>
      </c>
    </row>
    <row r="28" spans="1:12" ht="33.75" customHeight="1">
      <c r="A28" s="69">
        <v>31</v>
      </c>
      <c r="B28" s="92" t="s">
        <v>38</v>
      </c>
      <c r="C28" s="511" t="s">
        <v>0</v>
      </c>
      <c r="D28" s="512">
        <v>100</v>
      </c>
      <c r="E28" s="513">
        <v>730</v>
      </c>
      <c r="F28" s="514" t="s">
        <v>0</v>
      </c>
      <c r="G28" s="515">
        <v>678</v>
      </c>
      <c r="H28" s="519" t="s">
        <v>0</v>
      </c>
      <c r="I28" s="513">
        <v>877</v>
      </c>
      <c r="J28" s="514" t="s">
        <v>0</v>
      </c>
      <c r="K28" s="517">
        <v>1015</v>
      </c>
      <c r="L28" s="519" t="s">
        <v>0</v>
      </c>
    </row>
    <row r="29" spans="1:12" ht="33.75" customHeight="1">
      <c r="A29" s="70">
        <v>32</v>
      </c>
      <c r="B29" s="94" t="s">
        <v>39</v>
      </c>
      <c r="C29" s="522" t="s">
        <v>0</v>
      </c>
      <c r="D29" s="523">
        <v>100</v>
      </c>
      <c r="E29" s="524">
        <v>180</v>
      </c>
      <c r="F29" s="525" t="s">
        <v>0</v>
      </c>
      <c r="G29" s="526">
        <v>171</v>
      </c>
      <c r="H29" s="527" t="s">
        <v>0</v>
      </c>
      <c r="I29" s="524">
        <v>150</v>
      </c>
      <c r="J29" s="525" t="s">
        <v>0</v>
      </c>
      <c r="K29" s="528">
        <v>279</v>
      </c>
      <c r="L29" s="527" t="s">
        <v>0</v>
      </c>
    </row>
    <row r="30" spans="5:10" ht="30.75" customHeight="1">
      <c r="E30" s="32">
        <f>SUM(E6:E29)</f>
        <v>13359</v>
      </c>
      <c r="G30" s="32">
        <f>SUM(G6:G29)</f>
        <v>13786</v>
      </c>
      <c r="H30" s="6"/>
      <c r="I30" s="32">
        <f>SUM(I6:I29)</f>
        <v>13974</v>
      </c>
      <c r="J30" s="6"/>
    </row>
    <row r="31" spans="8:10" ht="30.75" customHeight="1">
      <c r="H31" s="6"/>
      <c r="J31" s="6"/>
    </row>
    <row r="32" spans="8:10" ht="30.75" customHeight="1">
      <c r="H32" s="6"/>
      <c r="J32" s="6"/>
    </row>
    <row r="33" spans="8:10" ht="30.75" customHeight="1">
      <c r="H33" s="6"/>
      <c r="J33" s="6"/>
    </row>
    <row r="34" spans="8:10" ht="30.75" customHeight="1">
      <c r="H34" s="6"/>
      <c r="J34" s="6"/>
    </row>
    <row r="35" spans="8:10" ht="30.75" customHeight="1">
      <c r="H35" s="6"/>
      <c r="J35" s="6"/>
    </row>
    <row r="36" spans="8:10" ht="30.75" customHeight="1">
      <c r="H36" s="6"/>
      <c r="J36" s="6"/>
    </row>
    <row r="37" spans="8:10" ht="30.75" customHeight="1">
      <c r="H37" s="6"/>
      <c r="J37" s="6"/>
    </row>
    <row r="38" spans="8:10" ht="30.75" customHeight="1">
      <c r="H38" s="6"/>
      <c r="J38" s="6"/>
    </row>
    <row r="39" spans="3:10" ht="30.75" customHeight="1">
      <c r="C39" s="34"/>
      <c r="D39" s="34"/>
      <c r="E39" s="34"/>
      <c r="F39" s="34"/>
      <c r="G39" s="34"/>
      <c r="H39" s="6"/>
      <c r="I39" s="34"/>
      <c r="J39" s="6"/>
    </row>
    <row r="40" spans="3:10" ht="30.75" customHeight="1">
      <c r="C40" s="34"/>
      <c r="D40" s="34"/>
      <c r="E40" s="34"/>
      <c r="F40" s="34"/>
      <c r="G40" s="34"/>
      <c r="H40" s="6"/>
      <c r="I40" s="34"/>
      <c r="J40" s="6"/>
    </row>
    <row r="41" spans="8:10" ht="30.75" customHeight="1">
      <c r="H41" s="6"/>
      <c r="J41" s="6"/>
    </row>
    <row r="42" spans="8:10" ht="30.75" customHeight="1">
      <c r="H42" s="6"/>
      <c r="J42" s="6"/>
    </row>
    <row r="43" spans="3:10" ht="30.75" customHeight="1">
      <c r="C43" s="34"/>
      <c r="D43" s="34"/>
      <c r="E43" s="34"/>
      <c r="F43" s="34"/>
      <c r="G43" s="34"/>
      <c r="H43" s="6"/>
      <c r="I43" s="34"/>
      <c r="J43" s="6"/>
    </row>
    <row r="44" spans="8:10" ht="30.75" customHeight="1">
      <c r="H44" s="6"/>
      <c r="J44" s="6"/>
    </row>
    <row r="45" spans="8:10" ht="30.75" customHeight="1">
      <c r="H45" s="6"/>
      <c r="J45" s="6"/>
    </row>
    <row r="46" spans="8:10" ht="30.75" customHeight="1">
      <c r="H46" s="6"/>
      <c r="J46" s="6"/>
    </row>
    <row r="47" spans="8:10" ht="30.75" customHeight="1">
      <c r="H47" s="6"/>
      <c r="J47" s="6"/>
    </row>
    <row r="48" spans="8:10" ht="30.75" customHeight="1">
      <c r="H48" s="6"/>
      <c r="J48" s="6"/>
    </row>
    <row r="49" spans="8:10" ht="30.75" customHeight="1">
      <c r="H49" s="6"/>
      <c r="J49" s="6"/>
    </row>
    <row r="50" spans="8:10" ht="30.75" customHeight="1">
      <c r="H50" s="6"/>
      <c r="J50" s="6"/>
    </row>
    <row r="51" spans="8:10" ht="30.75" customHeight="1">
      <c r="H51" s="6"/>
      <c r="J51" s="6"/>
    </row>
    <row r="52" spans="8:10" ht="30.75" customHeight="1">
      <c r="H52" s="6"/>
      <c r="J52" s="6"/>
    </row>
    <row r="53" spans="8:10" ht="30.75" customHeight="1">
      <c r="H53" s="6"/>
      <c r="J53" s="6"/>
    </row>
    <row r="54" spans="8:10" ht="30.75" customHeight="1">
      <c r="H54" s="6"/>
      <c r="J54" s="6"/>
    </row>
    <row r="55" spans="8:10" ht="30.75" customHeight="1">
      <c r="H55" s="6"/>
      <c r="J55" s="6"/>
    </row>
    <row r="56" spans="8:10" ht="30.75" customHeight="1">
      <c r="H56" s="6"/>
      <c r="J56" s="6"/>
    </row>
    <row r="57" spans="8:10" ht="30.75" customHeight="1">
      <c r="H57" s="6"/>
      <c r="J57" s="6"/>
    </row>
    <row r="58" spans="8:10" ht="30.75" customHeight="1">
      <c r="H58" s="6"/>
      <c r="J58" s="6"/>
    </row>
    <row r="59" spans="8:10" ht="30.75" customHeight="1">
      <c r="H59" s="6"/>
      <c r="J59" s="6"/>
    </row>
    <row r="60" spans="8:10" ht="30.75" customHeight="1">
      <c r="H60" s="6"/>
      <c r="J60" s="6"/>
    </row>
    <row r="61" spans="8:10" ht="30.75" customHeight="1">
      <c r="H61" s="6"/>
      <c r="J61" s="6"/>
    </row>
    <row r="62" spans="8:10" ht="30.75" customHeight="1">
      <c r="H62" s="6"/>
      <c r="J62" s="6"/>
    </row>
    <row r="63" spans="8:10" ht="30.75" customHeight="1">
      <c r="H63" s="6"/>
      <c r="J63" s="6"/>
    </row>
    <row r="64" spans="8:10" ht="30.75" customHeight="1">
      <c r="H64" s="6"/>
      <c r="J64" s="6"/>
    </row>
    <row r="65" spans="8:10" ht="30.75" customHeight="1">
      <c r="H65" s="6"/>
      <c r="J65" s="6"/>
    </row>
    <row r="66" spans="8:10" ht="30.75" customHeight="1">
      <c r="H66" s="6"/>
      <c r="J66" s="6"/>
    </row>
    <row r="67" spans="8:10" ht="30.75" customHeight="1">
      <c r="H67" s="6"/>
      <c r="J67" s="6"/>
    </row>
    <row r="68" spans="8:10" ht="30.75" customHeight="1">
      <c r="H68" s="6"/>
      <c r="J68" s="6"/>
    </row>
    <row r="69" spans="8:10" ht="30.75" customHeight="1">
      <c r="H69" s="6"/>
      <c r="J69" s="6"/>
    </row>
    <row r="70" spans="8:10" ht="30.75" customHeight="1">
      <c r="H70" s="6"/>
      <c r="J70" s="6"/>
    </row>
    <row r="71" spans="8:10" ht="30.75" customHeight="1">
      <c r="H71" s="6"/>
      <c r="J71" s="6"/>
    </row>
    <row r="72" spans="8:10" ht="30.75" customHeight="1">
      <c r="H72" s="6"/>
      <c r="J72" s="6"/>
    </row>
    <row r="73" spans="8:10" ht="30.75" customHeight="1">
      <c r="H73" s="6"/>
      <c r="J73" s="6"/>
    </row>
    <row r="74" spans="8:10" ht="30.75" customHeight="1">
      <c r="H74" s="6"/>
      <c r="J74" s="6"/>
    </row>
    <row r="75" spans="8:10" ht="30.75" customHeight="1">
      <c r="H75" s="6"/>
      <c r="J75" s="6"/>
    </row>
    <row r="76" spans="8:10" ht="30.75" customHeight="1">
      <c r="H76" s="6"/>
      <c r="J76" s="6"/>
    </row>
    <row r="77" spans="8:10" ht="30.75" customHeight="1">
      <c r="H77" s="6"/>
      <c r="J77" s="6"/>
    </row>
    <row r="78" spans="8:10" ht="30.75" customHeight="1">
      <c r="H78" s="6"/>
      <c r="J78" s="6"/>
    </row>
    <row r="79" spans="8:10" ht="30.75" customHeight="1">
      <c r="H79" s="6"/>
      <c r="J79" s="6"/>
    </row>
    <row r="80" spans="8:10" ht="30.75" customHeight="1">
      <c r="H80" s="6"/>
      <c r="J80" s="6"/>
    </row>
    <row r="81" spans="8:10" ht="30.75" customHeight="1">
      <c r="H81" s="6"/>
      <c r="J81" s="6"/>
    </row>
    <row r="82" spans="8:10" ht="30.75" customHeight="1">
      <c r="H82" s="6"/>
      <c r="J82" s="6"/>
    </row>
    <row r="83" spans="8:10" ht="30.75" customHeight="1">
      <c r="H83" s="6"/>
      <c r="J83" s="6"/>
    </row>
    <row r="84" spans="8:10" ht="30.75" customHeight="1">
      <c r="H84" s="6"/>
      <c r="J84" s="6"/>
    </row>
    <row r="85" spans="8:10" ht="30.75" customHeight="1">
      <c r="H85" s="6"/>
      <c r="J85" s="6"/>
    </row>
    <row r="86" spans="8:10" ht="30.75" customHeight="1">
      <c r="H86" s="6"/>
      <c r="J86" s="6"/>
    </row>
    <row r="87" spans="8:10" ht="30.75" customHeight="1">
      <c r="H87" s="6"/>
      <c r="J87" s="6"/>
    </row>
    <row r="88" spans="8:10" ht="30.75" customHeight="1">
      <c r="H88" s="6"/>
      <c r="J88" s="6"/>
    </row>
    <row r="89" spans="8:10" ht="30.75" customHeight="1">
      <c r="H89" s="6"/>
      <c r="J89" s="6"/>
    </row>
    <row r="90" spans="8:10" ht="30.75" customHeight="1">
      <c r="H90" s="6"/>
      <c r="J90" s="6"/>
    </row>
    <row r="91" spans="8:10" ht="30.75" customHeight="1">
      <c r="H91" s="6"/>
      <c r="J91" s="6"/>
    </row>
    <row r="92" spans="8:10" ht="30.75" customHeight="1">
      <c r="H92" s="6"/>
      <c r="J92" s="6"/>
    </row>
    <row r="93" spans="8:10" ht="30.75" customHeight="1">
      <c r="H93" s="6"/>
      <c r="J93" s="6"/>
    </row>
    <row r="94" spans="8:10" ht="30.75" customHeight="1">
      <c r="H94" s="6"/>
      <c r="J94" s="6"/>
    </row>
    <row r="95" spans="8:10" ht="30.75" customHeight="1">
      <c r="H95" s="6"/>
      <c r="J95" s="6"/>
    </row>
    <row r="96" spans="8:10" ht="30.75" customHeight="1">
      <c r="H96" s="6"/>
      <c r="J96" s="6"/>
    </row>
    <row r="97" spans="8:10" ht="30.75" customHeight="1">
      <c r="H97" s="6"/>
      <c r="J97" s="6"/>
    </row>
    <row r="98" spans="8:10" ht="30.75" customHeight="1">
      <c r="H98" s="6"/>
      <c r="J98" s="6"/>
    </row>
    <row r="99" spans="8:10" ht="30.75" customHeight="1">
      <c r="H99" s="6"/>
      <c r="J99" s="6"/>
    </row>
    <row r="100" spans="8:10" ht="30.75" customHeight="1">
      <c r="H100" s="6"/>
      <c r="J100" s="6"/>
    </row>
    <row r="101" spans="8:10" ht="30.75" customHeight="1">
      <c r="H101" s="6"/>
      <c r="J101" s="6"/>
    </row>
    <row r="102" spans="8:10" ht="30.75" customHeight="1">
      <c r="H102" s="6"/>
      <c r="J102" s="6"/>
    </row>
    <row r="103" spans="8:10" ht="30.75" customHeight="1">
      <c r="H103" s="6"/>
      <c r="J103" s="6"/>
    </row>
    <row r="104" spans="8:10" ht="30.75" customHeight="1">
      <c r="H104" s="6"/>
      <c r="J104" s="6"/>
    </row>
    <row r="105" spans="8:10" ht="30.75" customHeight="1">
      <c r="H105" s="6"/>
      <c r="J105" s="6"/>
    </row>
    <row r="106" spans="8:10" ht="30.75" customHeight="1">
      <c r="H106" s="6"/>
      <c r="J106" s="6"/>
    </row>
    <row r="107" spans="8:10" ht="30.75" customHeight="1">
      <c r="H107" s="6"/>
      <c r="J107" s="6"/>
    </row>
    <row r="108" spans="8:10" ht="30.75" customHeight="1">
      <c r="H108" s="181"/>
      <c r="J108" s="33"/>
    </row>
  </sheetData>
  <mergeCells count="7">
    <mergeCell ref="A3:B4"/>
    <mergeCell ref="A5:B5"/>
    <mergeCell ref="G3:H3"/>
    <mergeCell ref="K3:L3"/>
    <mergeCell ref="C3:D3"/>
    <mergeCell ref="E3:F3"/>
    <mergeCell ref="I3:J3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k0008681</cp:lastModifiedBy>
  <cp:lastPrinted>2009-03-18T23:59:01Z</cp:lastPrinted>
  <dcterms:created xsi:type="dcterms:W3CDTF">1999-01-13T01:54:29Z</dcterms:created>
  <dcterms:modified xsi:type="dcterms:W3CDTF">2009-04-22T09:17:17Z</dcterms:modified>
  <cp:category/>
  <cp:version/>
  <cp:contentType/>
  <cp:contentStatus/>
</cp:coreProperties>
</file>