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7650" windowHeight="8970" tabRatio="604" activeTab="2"/>
  </bookViews>
  <sheets>
    <sheet name="1表" sheetId="1" r:id="rId1"/>
    <sheet name="グラフ１" sheetId="2" r:id="rId2"/>
    <sheet name="グラフ２" sheetId="3" r:id="rId3"/>
    <sheet name="グラフ３" sheetId="4" r:id="rId4"/>
    <sheet name="2表" sheetId="5" r:id="rId5"/>
    <sheet name="3表" sheetId="6" r:id="rId6"/>
    <sheet name="4表" sheetId="7" r:id="rId7"/>
    <sheet name="5表" sheetId="8" r:id="rId8"/>
    <sheet name="6表" sheetId="9" r:id="rId9"/>
    <sheet name="７表" sheetId="10" r:id="rId10"/>
    <sheet name="8表" sheetId="11" r:id="rId11"/>
    <sheet name="9表" sheetId="12" r:id="rId12"/>
    <sheet name="10表" sheetId="13" r:id="rId13"/>
    <sheet name="11表" sheetId="14" r:id="rId14"/>
    <sheet name="12表" sheetId="15" r:id="rId15"/>
    <sheet name="13表" sheetId="16" r:id="rId16"/>
    <sheet name="14表" sheetId="17" r:id="rId17"/>
    <sheet name="15表" sheetId="18" r:id="rId18"/>
    <sheet name="16表" sheetId="19" r:id="rId19"/>
    <sheet name="17表" sheetId="20" r:id="rId20"/>
    <sheet name="18表" sheetId="21" r:id="rId21"/>
  </sheets>
  <definedNames>
    <definedName name="_xlnm.Print_Area" localSheetId="12">'10表'!$A$1:$H$29</definedName>
    <definedName name="_xlnm.Print_Area" localSheetId="13">'11表'!$A$1:$G$14</definedName>
    <definedName name="_xlnm.Print_Area" localSheetId="14">'12表'!$A$1:$G$12</definedName>
    <definedName name="_xlnm.Print_Area" localSheetId="15">'13表'!$A$1:$H$29</definedName>
    <definedName name="_xlnm.Print_Area" localSheetId="16">'14表'!$A$1:$G$10</definedName>
    <definedName name="_xlnm.Print_Area" localSheetId="17">'15表'!$A$1:$G$8</definedName>
    <definedName name="_xlnm.Print_Area" localSheetId="18">'16表'!$A$1:$H$29</definedName>
    <definedName name="_xlnm.Print_Area" localSheetId="0">'1表'!$A$1:$G$22</definedName>
    <definedName name="_xlnm.Print_Area" localSheetId="5">'3表'!$A$1:$G$11</definedName>
    <definedName name="_xlnm.Print_Area" localSheetId="6">'4表'!$A$1:$H$29</definedName>
    <definedName name="_xlnm.Print_Area" localSheetId="7">'5表'!$A$1:$G$9</definedName>
    <definedName name="_xlnm.Print_Area" localSheetId="8">'6表'!$A$1:$G$11</definedName>
    <definedName name="_xlnm.Print_Area" localSheetId="9">'７表'!$A$1:$H$29</definedName>
    <definedName name="_xlnm.Print_Area" localSheetId="10">'8表'!$A$1:$G$12</definedName>
    <definedName name="_xlnm.Print_Area" localSheetId="11">'9表'!$A$1:$G$11</definedName>
    <definedName name="_xlnm.Print_Area" localSheetId="1">'グラフ１'!$A$1:$I$28</definedName>
  </definedNames>
  <calcPr fullCalcOnLoad="1"/>
</workbook>
</file>

<file path=xl/sharedStrings.xml><?xml version="1.0" encoding="utf-8"?>
<sst xmlns="http://schemas.openxmlformats.org/spreadsheetml/2006/main" count="1036" uniqueCount="227">
  <si>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</si>
  <si>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</si>
  <si>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</si>
  <si>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</si>
  <si>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</si>
  <si>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</si>
  <si>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</si>
  <si>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</si>
  <si>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</si>
  <si>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</si>
  <si>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</si>
  <si>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</si>
  <si>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</si>
  <si>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</si>
  <si>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</si>
  <si>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</si>
  <si>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</si>
  <si>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</si>
  <si>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100～299</t>
  </si>
  <si>
    <t>総    数</t>
  </si>
  <si>
    <t>15年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</si>
  <si>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</si>
  <si>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</si>
  <si>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</si>
  <si>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</si>
  <si>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</si>
  <si>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</si>
  <si>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</si>
  <si>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</si>
  <si>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</si>
  <si>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</si>
  <si>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</si>
  <si>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</si>
  <si>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</si>
  <si>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</si>
  <si>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</si>
  <si>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</si>
  <si>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</si>
  <si>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</si>
  <si>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</si>
  <si>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</si>
  <si>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</si>
  <si>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</si>
  <si>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</si>
  <si>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</si>
  <si>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</si>
  <si>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</si>
  <si>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</si>
  <si>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</si>
  <si>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</si>
  <si>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</si>
  <si>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</si>
  <si>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</si>
  <si>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-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</si>
  <si>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</si>
  <si>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</si>
  <si>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</si>
  <si>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</si>
  <si>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</si>
  <si>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</si>
  <si>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</si>
  <si>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</si>
  <si>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</si>
  <si>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</si>
  <si>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</si>
  <si>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有形固定資産投資額</t>
  </si>
  <si>
    <t>増 減     （万円）</t>
  </si>
  <si>
    <t>15年</t>
  </si>
  <si>
    <t>-</t>
  </si>
  <si>
    <t>16年</t>
  </si>
  <si>
    <t>平成16年</t>
  </si>
  <si>
    <t>16年</t>
  </si>
  <si>
    <t>平成15年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</si>
  <si>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</si>
  <si>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</si>
  <si>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</si>
  <si>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</si>
  <si>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</si>
  <si>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</si>
  <si>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</si>
  <si>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</si>
  <si>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</si>
  <si>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</si>
  <si>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</si>
  <si>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</si>
  <si>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平成17年</t>
  </si>
  <si>
    <t>17年</t>
  </si>
  <si>
    <t>17年</t>
  </si>
  <si>
    <t>区    分</t>
  </si>
  <si>
    <t>16年</t>
  </si>
  <si>
    <t>17年</t>
  </si>
  <si>
    <t xml:space="preserve">(単位：万円、％) </t>
  </si>
  <si>
    <t>区分</t>
  </si>
  <si>
    <t>構成比(%)</t>
  </si>
  <si>
    <t>平成18年</t>
  </si>
  <si>
    <t>18年</t>
  </si>
  <si>
    <t>18年</t>
  </si>
  <si>
    <t>18年</t>
  </si>
  <si>
    <t>総    数</t>
  </si>
  <si>
    <t>4 ～ 9</t>
  </si>
  <si>
    <t>10～19</t>
  </si>
  <si>
    <t>20～29</t>
  </si>
  <si>
    <t>30～99</t>
  </si>
  <si>
    <t>100～299</t>
  </si>
  <si>
    <t>300～499</t>
  </si>
  <si>
    <t>総    数</t>
  </si>
  <si>
    <t>平成19年</t>
  </si>
  <si>
    <t>平成19年</t>
  </si>
  <si>
    <t>500以上</t>
  </si>
  <si>
    <t>平成1９年</t>
  </si>
  <si>
    <t>19年</t>
  </si>
  <si>
    <t xml:space="preserve"> (単位：所、％、指数：平成15年＝100）</t>
  </si>
  <si>
    <t>19年</t>
  </si>
  <si>
    <t>19年</t>
  </si>
  <si>
    <t>(注）従業員30人以上の事業所。</t>
  </si>
  <si>
    <t xml:space="preserve"> (単位：人、％、指数：平成15年＝100）</t>
  </si>
  <si>
    <t xml:space="preserve"> (単位：万円、％、指数：平成15年＝100）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</si>
  <si>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</si>
  <si>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</si>
  <si>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</si>
  <si>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</si>
  <si>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</si>
  <si>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</si>
  <si>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</si>
  <si>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</si>
  <si>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</si>
  <si>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平成19年</t>
  </si>
  <si>
    <t>事業所数</t>
  </si>
  <si>
    <t>年  次</t>
  </si>
  <si>
    <t>平成16年</t>
  </si>
  <si>
    <t>平成17年</t>
  </si>
  <si>
    <t>平成18年</t>
  </si>
  <si>
    <t>平成19年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</si>
  <si>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</si>
  <si>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</si>
  <si>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</si>
  <si>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</si>
  <si>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</si>
  <si>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</si>
  <si>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</si>
  <si>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</si>
  <si>
    <t>平成20年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</si>
  <si>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</si>
  <si>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</si>
  <si>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</si>
  <si>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</si>
  <si>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</si>
  <si>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</si>
  <si>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</si>
  <si>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</si>
  <si>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</si>
  <si>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</si>
  <si>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</si>
  <si>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</si>
  <si>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</si>
  <si>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</si>
  <si>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</si>
  <si>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</si>
  <si>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</si>
  <si>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</si>
  <si>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</si>
  <si>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</si>
  <si>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</si>
  <si>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</si>
  <si>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</si>
  <si>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</si>
  <si>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</si>
  <si>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平成20年</t>
  </si>
  <si>
    <t>平成20年</t>
  </si>
  <si>
    <t>△ 1,561,997</t>
  </si>
  <si>
    <t>平成19年</t>
  </si>
  <si>
    <t>20年/19年</t>
  </si>
  <si>
    <t>　従業者数は、14,557人で、前年に比べ310人、2.1％減少している。</t>
  </si>
  <si>
    <t>　製造品出荷額は、4,126億515万円で、前年に比べ338億6,190万円、7.6％減少して</t>
  </si>
  <si>
    <t>いる。</t>
  </si>
  <si>
    <t>平成20年</t>
  </si>
  <si>
    <t>20年</t>
  </si>
  <si>
    <t>平成20年</t>
  </si>
  <si>
    <t>4～9</t>
  </si>
  <si>
    <t>(注）平成20年は、日本標準産業分類の改定が行われたため、平成19年の数値と比較できない。</t>
  </si>
  <si>
    <t>20年</t>
  </si>
  <si>
    <t>20年</t>
  </si>
  <si>
    <t>平成２０年</t>
  </si>
  <si>
    <t>　本市の工業の生産活動を見ると、事業所数は495事業所で、前年に比べ13事業所、</t>
  </si>
  <si>
    <t>2.6％減少している。</t>
  </si>
  <si>
    <t>　付加価値額は、1,360億8,470万円で、前年に比べ280億4,652万円、17.1％減少して</t>
  </si>
  <si>
    <t>　資産投資額は、203億340万円で、前年に比べ22億290万円、9.8％減少している。</t>
  </si>
  <si>
    <t>△11.5</t>
  </si>
  <si>
    <t>製造品
出荷額等</t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</si>
  <si>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</si>
  <si>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</si>
  <si>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</si>
  <si>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t>H17</t>
  </si>
  <si>
    <r>
      <t>H1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</si>
  <si>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9</t>
    </r>
  </si>
  <si>
    <r>
      <t>H</t>
    </r>
    <r>
      <rPr>
        <sz val="11"/>
        <rFont val="ＭＳ Ｐゴシック"/>
        <family val="3"/>
      </rPr>
      <t>20</t>
    </r>
  </si>
  <si>
    <t>製造品出荷額</t>
  </si>
  <si>
    <t>食料品</t>
  </si>
  <si>
    <t>プラスチック</t>
  </si>
  <si>
    <t>木材</t>
  </si>
  <si>
    <t>電子部品</t>
  </si>
  <si>
    <t>家具</t>
  </si>
  <si>
    <t>輸送機械</t>
  </si>
  <si>
    <t>電気機械</t>
  </si>
  <si>
    <t>プラスチック</t>
  </si>
  <si>
    <t>金属</t>
  </si>
  <si>
    <t>化学</t>
  </si>
  <si>
    <t>業務機械</t>
  </si>
  <si>
    <t>はん用機械</t>
  </si>
  <si>
    <t>非鉄</t>
  </si>
  <si>
    <t>生産機械</t>
  </si>
  <si>
    <t>家具</t>
  </si>
  <si>
    <t>木材</t>
  </si>
  <si>
    <t>金属</t>
  </si>
  <si>
    <t>食料品</t>
  </si>
  <si>
    <t>木材</t>
  </si>
  <si>
    <t>その他</t>
  </si>
  <si>
    <r>
      <t>H</t>
    </r>
    <r>
      <rPr>
        <sz val="11"/>
        <rFont val="ＭＳ Ｐゴシック"/>
        <family val="3"/>
      </rPr>
      <t>12</t>
    </r>
  </si>
  <si>
    <r>
      <t>H</t>
    </r>
    <r>
      <rPr>
        <sz val="11"/>
        <rFont val="ＭＳ Ｐゴシック"/>
        <family val="3"/>
      </rPr>
      <t>13</t>
    </r>
  </si>
  <si>
    <t>H17</t>
  </si>
  <si>
    <t>その他</t>
  </si>
  <si>
    <t>プラスチック</t>
  </si>
  <si>
    <t>食料品</t>
  </si>
  <si>
    <t>家具</t>
  </si>
  <si>
    <t>木材</t>
  </si>
  <si>
    <t>金属</t>
  </si>
  <si>
    <t>その他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</si>
</sst>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_);\(0\)"/>
    <numFmt numFmtId="180" formatCode="0;&quot;△ &quot;0"/>
    <numFmt numFmtId="181" formatCode="0.0;&quot;△ &quot;0.0"/>
    <numFmt numFmtId="182" formatCode="0.0_);[Red]\(0.0\)"/>
    <numFmt numFmtId="183" formatCode="#,##0;&quot;△ &quot;#,##0"/>
    <numFmt numFmtId="184" formatCode="#,##0.0;[Red]\-#,##0.0"/>
    <numFmt numFmtId="185" formatCode="#,##0.0;&quot;△ &quot;#,##0.0"/>
    <numFmt numFmtId="186" formatCode="0.0_);\(0.0\)"/>
    <numFmt numFmtId="187" formatCode="0.0%"/>
    <numFmt numFmtId="188" formatCode="0_);[Red]\(0\)"/>
    <numFmt numFmtId="189" formatCode="0.0_ "/>
    <numFmt numFmtId="190" formatCode="#,##0_);[Red]\(#,##0\)"/>
    <numFmt numFmtId="191" formatCode="#,##0.0_ ;[Red]\-#,##0.0\ "/>
    <numFmt numFmtId="192" formatCode="#,##0_ "/>
    <numFmt numFmtId="193" formatCode="0_ "/>
    <numFmt numFmtId="194" formatCode="#,##0.0_);[Red]\(#,##0.0\)"/>
    <numFmt numFmtId="195" formatCode="#,##0_ ;[Red]\-#,##0\ "/>
    <numFmt numFmtId="196" formatCode="#,##0.0_ "/>
    <numFmt numFmtId="197" formatCode="#,##0.00;&quot;△ &quot;#,##0.00"/>
    <numFmt numFmtId="198" formatCode="0.0000"/>
    <numFmt numFmtId="199" formatCode="0.000"/>
    <numFmt numFmtId="200" formatCode="#,##0;[Red]#,##0"/>
    <numFmt numFmtId="201" formatCode="#,##0.000;[Red]\-#,##0.000"/>
    <numFmt numFmtId="202" formatCode="#,##0.0000;[Red]\-#,##0.0000"/>
    <numFmt numFmtId="203" formatCode="#,##0.00000;[Red]\-#,##0.00000"/>
    <numFmt numFmtId="204" formatCode="#,##0.00000_);[Red]\(#,##0.00000\)"/>
    <numFmt numFmtId="205" formatCode="&quot;\&quot;#,##0.00000_);[Red]\(&quot;\&quot;#,##0.00000\)"/>
    <numFmt numFmtId="206" formatCode="#,##0.00_);[Red]\(#,##0.00\)"/>
    <numFmt numFmtId="207" formatCode="#,##0.000_);[Red]\(#,##0.000\)"/>
    <numFmt numFmtId="208" formatCode="#,##0.0000_);[Red]\(#,##0.0000\)"/>
    <numFmt numFmtId="209" formatCode="#,##0;#,##0"/>
    <numFmt numFmtId="210" formatCode="0_ ;[Red]\-0\ "/>
    <numFmt numFmtId="211" formatCode="0.00000_ ;[Red]\-0.00000\ "/>
    <numFmt numFmtId="212" formatCode="0.0000_ "/>
    <numFmt numFmtId="213" formatCode="0.000_ "/>
    <numFmt numFmtId="214" formatCode="0.00_ "/>
    <numFmt numFmtId="215" formatCode="0;[Red]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2"/>
      <color indexed="10"/>
      <name val="ＭＳ 明朝"/>
      <family val="1"/>
    </font>
    <font>
      <sz val="11.25"/>
      <name val="ＭＳ Ｐゴシック"/>
      <family val="3"/>
    </font>
    <font>
      <sz val="1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0"/>
      <name val="ＭＳ Ｐゴシック"/>
      <family val="3"/>
    </font>
    <font>
      <sz val="3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20.75"/>
      <name val="ＭＳ Ｐゴシック"/>
      <family val="3"/>
    </font>
    <font>
      <sz val="10.25"/>
      <name val="ＭＳ Ｐゴシック"/>
      <family val="3"/>
    </font>
    <font>
      <sz val="19.5"/>
      <name val="ＭＳ Ｐゴシック"/>
      <family val="3"/>
    </font>
    <font>
      <sz val="19"/>
      <name val="ＭＳ Ｐゴシック"/>
      <family val="3"/>
    </font>
    <font>
      <sz val="10.75"/>
      <name val="ＭＳ Ｐゴシック"/>
      <family val="3"/>
    </font>
    <font>
      <sz val="17.5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5" fillId="0" borderId="2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81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2" fillId="0" borderId="4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84" fontId="5" fillId="0" borderId="0" xfId="17" applyNumberFormat="1" applyFont="1" applyAlignment="1">
      <alignment vertical="center"/>
    </xf>
    <xf numFmtId="184" fontId="4" fillId="0" borderId="0" xfId="17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3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84" fontId="2" fillId="0" borderId="6" xfId="17" applyNumberFormat="1" applyFont="1" applyBorder="1" applyAlignment="1">
      <alignment vertical="center"/>
    </xf>
    <xf numFmtId="183" fontId="5" fillId="0" borderId="3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181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83" fontId="9" fillId="0" borderId="1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5" fillId="0" borderId="1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3" fontId="9" fillId="0" borderId="1" xfId="17" applyNumberFormat="1" applyFont="1" applyBorder="1" applyAlignment="1">
      <alignment vertical="center"/>
    </xf>
    <xf numFmtId="183" fontId="9" fillId="0" borderId="2" xfId="0" applyNumberFormat="1" applyFont="1" applyBorder="1" applyAlignment="1">
      <alignment horizontal="right" vertical="center"/>
    </xf>
    <xf numFmtId="183" fontId="2" fillId="0" borderId="8" xfId="17" applyNumberFormat="1" applyFont="1" applyBorder="1" applyAlignment="1">
      <alignment vertical="center"/>
    </xf>
    <xf numFmtId="183" fontId="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85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0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1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92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3" fontId="2" fillId="0" borderId="9" xfId="17" applyNumberFormat="1" applyFon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7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183" fontId="5" fillId="0" borderId="3" xfId="17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3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192" fontId="5" fillId="0" borderId="0" xfId="0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38" fontId="5" fillId="0" borderId="7" xfId="17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183" fontId="5" fillId="0" borderId="12" xfId="17" applyNumberFormat="1" applyFont="1" applyBorder="1" applyAlignment="1">
      <alignment horizontal="right" vertical="center"/>
    </xf>
    <xf numFmtId="183" fontId="9" fillId="0" borderId="13" xfId="17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181" fontId="2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horizontal="right" vertical="center"/>
    </xf>
    <xf numFmtId="181" fontId="2" fillId="0" borderId="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181" fontId="2" fillId="0" borderId="5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181" fontId="5" fillId="0" borderId="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85" fontId="2" fillId="0" borderId="6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38" fontId="4" fillId="0" borderId="13" xfId="17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38" fontId="15" fillId="0" borderId="13" xfId="17" applyFont="1" applyBorder="1" applyAlignment="1">
      <alignment horizontal="center" vertical="center"/>
    </xf>
    <xf numFmtId="184" fontId="15" fillId="0" borderId="23" xfId="17" applyNumberFormat="1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179" fontId="4" fillId="0" borderId="2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84" fontId="4" fillId="0" borderId="23" xfId="17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189" fontId="5" fillId="0" borderId="18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180" fontId="2" fillId="0" borderId="0" xfId="0" applyNumberFormat="1" applyFont="1" applyAlignment="1">
      <alignment/>
    </xf>
    <xf numFmtId="180" fontId="4" fillId="0" borderId="24" xfId="0" applyNumberFormat="1" applyFont="1" applyBorder="1" applyAlignment="1">
      <alignment horizontal="distributed" vertical="center"/>
    </xf>
    <xf numFmtId="180" fontId="2" fillId="0" borderId="9" xfId="17" applyNumberFormat="1" applyFont="1" applyBorder="1" applyAlignment="1">
      <alignment vertical="center"/>
    </xf>
    <xf numFmtId="180" fontId="5" fillId="0" borderId="3" xfId="17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188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93" fontId="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4" fillId="0" borderId="25" xfId="0" applyNumberFormat="1" applyFont="1" applyBorder="1" applyAlignment="1">
      <alignment horizontal="distributed" vertical="center"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188" fontId="5" fillId="0" borderId="32" xfId="0" applyNumberFormat="1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180" fontId="9" fillId="0" borderId="13" xfId="0" applyNumberFormat="1" applyFont="1" applyBorder="1" applyAlignment="1">
      <alignment horizontal="right" vertical="center"/>
    </xf>
    <xf numFmtId="3" fontId="5" fillId="0" borderId="12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17" applyNumberFormat="1" applyFont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90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84" fontId="2" fillId="0" borderId="33" xfId="17" applyNumberFormat="1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1" xfId="0" applyFont="1" applyFill="1" applyBorder="1" applyAlignment="1">
      <alignment vertical="center"/>
    </xf>
    <xf numFmtId="193" fontId="5" fillId="0" borderId="5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7" xfId="0" applyFont="1" applyBorder="1" applyAlignment="1">
      <alignment horizontal="right" vertical="center"/>
    </xf>
    <xf numFmtId="192" fontId="5" fillId="0" borderId="1" xfId="0" applyNumberFormat="1" applyFont="1" applyBorder="1" applyAlignment="1">
      <alignment horizontal="right" vertical="center"/>
    </xf>
    <xf numFmtId="192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5" xfId="17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183" fontId="14" fillId="0" borderId="12" xfId="0" applyNumberFormat="1" applyFont="1" applyFill="1" applyBorder="1" applyAlignment="1">
      <alignment horizontal="right" vertical="center"/>
    </xf>
    <xf numFmtId="185" fontId="2" fillId="0" borderId="4" xfId="0" applyNumberFormat="1" applyFont="1" applyBorder="1" applyAlignment="1">
      <alignment vertical="center"/>
    </xf>
    <xf numFmtId="183" fontId="2" fillId="0" borderId="8" xfId="0" applyNumberFormat="1" applyFont="1" applyBorder="1" applyAlignment="1">
      <alignment vertical="center"/>
    </xf>
    <xf numFmtId="183" fontId="2" fillId="0" borderId="9" xfId="0" applyNumberFormat="1" applyFont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183" fontId="5" fillId="0" borderId="30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vertical="center"/>
    </xf>
    <xf numFmtId="0" fontId="20" fillId="0" borderId="0" xfId="0" applyFont="1" applyAlignment="1">
      <alignment/>
    </xf>
    <xf numFmtId="191" fontId="5" fillId="0" borderId="0" xfId="17" applyNumberFormat="1" applyFont="1" applyBorder="1" applyAlignment="1">
      <alignment vertical="center"/>
    </xf>
    <xf numFmtId="191" fontId="5" fillId="0" borderId="14" xfId="17" applyNumberFormat="1" applyFont="1" applyBorder="1" applyAlignment="1">
      <alignment vertical="center"/>
    </xf>
    <xf numFmtId="192" fontId="5" fillId="0" borderId="15" xfId="0" applyNumberFormat="1" applyFont="1" applyBorder="1" applyAlignment="1">
      <alignment vertical="center"/>
    </xf>
    <xf numFmtId="192" fontId="5" fillId="0" borderId="16" xfId="0" applyNumberFormat="1" applyFont="1" applyBorder="1" applyAlignment="1">
      <alignment vertical="center"/>
    </xf>
    <xf numFmtId="195" fontId="5" fillId="0" borderId="15" xfId="17" applyNumberFormat="1" applyFont="1" applyBorder="1" applyAlignment="1">
      <alignment vertical="center"/>
    </xf>
    <xf numFmtId="195" fontId="5" fillId="0" borderId="16" xfId="17" applyNumberFormat="1" applyFont="1" applyBorder="1" applyAlignment="1">
      <alignment vertical="center"/>
    </xf>
    <xf numFmtId="191" fontId="5" fillId="0" borderId="13" xfId="17" applyNumberFormat="1" applyFont="1" applyBorder="1" applyAlignment="1">
      <alignment vertical="center"/>
    </xf>
    <xf numFmtId="183" fontId="5" fillId="0" borderId="13" xfId="17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0" fontId="2" fillId="0" borderId="33" xfId="0" applyNumberFormat="1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183" fontId="9" fillId="0" borderId="0" xfId="17" applyNumberFormat="1" applyFont="1" applyBorder="1" applyAlignment="1">
      <alignment vertical="center"/>
    </xf>
    <xf numFmtId="183" fontId="5" fillId="0" borderId="2" xfId="17" applyNumberFormat="1" applyFont="1" applyBorder="1" applyAlignment="1">
      <alignment horizontal="right" vertical="center"/>
    </xf>
    <xf numFmtId="183" fontId="9" fillId="0" borderId="1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85" fontId="5" fillId="0" borderId="17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vertical="center"/>
    </xf>
    <xf numFmtId="185" fontId="2" fillId="0" borderId="6" xfId="0" applyNumberFormat="1" applyFont="1" applyBorder="1" applyAlignment="1">
      <alignment vertical="center"/>
    </xf>
    <xf numFmtId="185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92" fontId="5" fillId="0" borderId="32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horizontal="right" vertical="center"/>
    </xf>
    <xf numFmtId="183" fontId="9" fillId="0" borderId="2" xfId="17" applyNumberFormat="1" applyFont="1" applyBorder="1" applyAlignment="1">
      <alignment horizontal="right" vertical="center"/>
    </xf>
    <xf numFmtId="188" fontId="2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5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1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4" fillId="0" borderId="0" xfId="0" applyNumberFormat="1" applyFont="1" applyAlignment="1">
      <alignment/>
    </xf>
    <xf numFmtId="182" fontId="0" fillId="0" borderId="35" xfId="0" applyNumberFormat="1" applyFont="1" applyBorder="1" applyAlignment="1">
      <alignment horizontal="center" vertical="center"/>
    </xf>
    <xf numFmtId="182" fontId="0" fillId="0" borderId="36" xfId="0" applyNumberFormat="1" applyFont="1" applyBorder="1" applyAlignment="1">
      <alignment horizontal="distributed" vertical="center"/>
    </xf>
    <xf numFmtId="182" fontId="0" fillId="0" borderId="36" xfId="0" applyNumberFormat="1" applyFont="1" applyFill="1" applyBorder="1" applyAlignment="1">
      <alignment horizontal="distributed" vertical="center"/>
    </xf>
    <xf numFmtId="182" fontId="0" fillId="0" borderId="37" xfId="0" applyNumberFormat="1" applyFont="1" applyFill="1" applyBorder="1" applyAlignment="1">
      <alignment horizontal="distributed" vertical="center"/>
    </xf>
    <xf numFmtId="182" fontId="0" fillId="0" borderId="0" xfId="0" applyNumberFormat="1" applyFont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38" xfId="0" applyNumberFormat="1" applyFont="1" applyBorder="1" applyAlignment="1">
      <alignment horizontal="center" vertical="center"/>
    </xf>
    <xf numFmtId="182" fontId="0" fillId="0" borderId="39" xfId="0" applyNumberFormat="1" applyFont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38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24" xfId="0" applyNumberFormat="1" applyFont="1" applyBorder="1" applyAlignment="1">
      <alignment wrapText="1"/>
    </xf>
    <xf numFmtId="182" fontId="0" fillId="0" borderId="41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0" fillId="0" borderId="0" xfId="0" applyNumberFormat="1" applyAlignment="1">
      <alignment/>
    </xf>
    <xf numFmtId="0" fontId="28" fillId="0" borderId="0" xfId="0" applyFont="1" applyAlignment="1">
      <alignment/>
    </xf>
    <xf numFmtId="189" fontId="5" fillId="0" borderId="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15" fillId="0" borderId="0" xfId="0" applyFont="1" applyAlignment="1">
      <alignment/>
    </xf>
    <xf numFmtId="182" fontId="0" fillId="0" borderId="42" xfId="0" applyNumberFormat="1" applyFont="1" applyBorder="1" applyAlignment="1">
      <alignment horizontal="distributed" vertical="center"/>
    </xf>
    <xf numFmtId="182" fontId="0" fillId="0" borderId="43" xfId="0" applyNumberFormat="1" applyFont="1" applyFill="1" applyBorder="1" applyAlignment="1">
      <alignment horizontal="distributed" vertical="center"/>
    </xf>
    <xf numFmtId="182" fontId="0" fillId="0" borderId="41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190" fontId="18" fillId="0" borderId="3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5" fillId="0" borderId="43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1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0" fontId="4" fillId="0" borderId="4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4" fillId="0" borderId="8" xfId="17" applyFont="1" applyBorder="1" applyAlignment="1">
      <alignment horizontal="distributed" vertical="center"/>
    </xf>
    <xf numFmtId="38" fontId="4" fillId="0" borderId="31" xfId="17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184" fontId="15" fillId="0" borderId="8" xfId="17" applyNumberFormat="1" applyFont="1" applyBorder="1" applyAlignment="1">
      <alignment horizontal="distributed" vertical="center"/>
    </xf>
    <xf numFmtId="184" fontId="15" fillId="0" borderId="22" xfId="17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4" fontId="4" fillId="0" borderId="8" xfId="17" applyNumberFormat="1" applyFont="1" applyBorder="1" applyAlignment="1">
      <alignment horizontal="distributed" vertical="center"/>
    </xf>
    <xf numFmtId="184" fontId="4" fillId="0" borderId="31" xfId="17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事業所数・従業者数・製造品出荷額等の推移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25"/>
          <c:w val="0.84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グラフ１!$A$30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グラフ１!$B$30:$H$30</c:f>
              <c:numCache/>
            </c:numRef>
          </c:val>
          <c:smooth val="0"/>
        </c:ser>
        <c:ser>
          <c:idx val="1"/>
          <c:order val="1"/>
          <c:tx>
            <c:strRef>
              <c:f>グラフ１!$A$31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グラフ１!$B$31:$H$31</c:f>
              <c:numCache/>
            </c:numRef>
          </c:val>
          <c:smooth val="0"/>
        </c:ser>
        <c:ser>
          <c:idx val="2"/>
          <c:order val="2"/>
          <c:tx>
            <c:strRef>
              <c:f>グラフ１!$A$32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グラフ１!$B$32:$H$32</c:f>
              <c:numCache/>
            </c:numRef>
          </c:val>
          <c:smooth val="0"/>
        </c:ser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23302"/>
        <c:crosses val="autoZero"/>
        <c:auto val="1"/>
        <c:lblOffset val="100"/>
        <c:noMultiLvlLbl val="0"/>
      </c:catAx>
      <c:valAx>
        <c:axId val="61823302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crossAx val="292388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05125"/>
          <c:w val="0.1605"/>
          <c:h val="0.21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グラフ１!$B$34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 材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20.6%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グラフ１!$A$35:$A$43</c:f>
              <c:numCache/>
            </c:numRef>
          </c:cat>
          <c:val>
            <c:numRef>
              <c:f>グラフ１!$B$35:$B$43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グラフ１!$E$34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グラフ１!$D$35:$D$45</c:f>
              <c:numCache/>
            </c:numRef>
          </c:cat>
          <c:val>
            <c:numRef>
              <c:f>グラフ１!$E$35:$E$45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グラフ１!$H$34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家具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
　　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その他業種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グラフ１!$G$35:$G$47</c:f>
              <c:numCache/>
            </c:numRef>
          </c:cat>
          <c:val>
            <c:numRef>
              <c:f>グラフ１!$H$35:$H$47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グラフ２!$D$58:$D$67</c:f>
              <c:strCache/>
            </c:strRef>
          </c:cat>
          <c:val>
            <c:numRef>
              <c:f>グラフ２!$E$58:$E$67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445"/>
          <c:w val="0.605"/>
          <c:h val="0.29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グラフ２!$G$58:$G$67</c:f>
              <c:strCache/>
            </c:strRef>
          </c:cat>
          <c:val>
            <c:numRef>
              <c:f>グラフ２!$H$58:$H$67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>
        <c:manualLayout>
          <c:xMode val="factor"/>
          <c:yMode val="factor"/>
          <c:x val="0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55"/>
          <c:w val="0.84525"/>
          <c:h val="0.758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ﾌﾟﾗｽﾁｯｸ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輸送機械
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生産機械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はん用機械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グラフ２!$A$58:$A$67</c:f>
              <c:strCache/>
            </c:strRef>
          </c:cat>
          <c:val>
            <c:numRef>
              <c:f>グラフ２!$B$58:$B$67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>
        <c:manualLayout>
          <c:xMode val="factor"/>
          <c:yMode val="factor"/>
          <c:x val="-0.14625"/>
          <c:y val="0.1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475"/>
          <c:w val="0.62825"/>
          <c:h val="0.618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グラフ３!$D$80:$D$89</c:f>
              <c:strCache/>
            </c:strRef>
          </c:cat>
          <c:val>
            <c:numRef>
              <c:f>グラフ３!$E$80:$E$89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0725"/>
          <c:y val="0.0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214"/>
          <c:w val="0.613"/>
          <c:h val="0.603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グラフ３!$G$80:$G$89</c:f>
              <c:strCache/>
            </c:strRef>
          </c:cat>
          <c:val>
            <c:numRef>
              <c:f>グラフ３!$H$80:$H$89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0.0835</cdr:y>
    </cdr:from>
    <cdr:to>
      <cdr:x>0.6535</cdr:x>
      <cdr:y>0.13075</cdr:y>
    </cdr:to>
    <cdr:sp>
      <cdr:nvSpPr>
        <cdr:cNvPr id="1" name="Rectangle 1"/>
        <cdr:cNvSpPr>
          <a:spLocks/>
        </cdr:cNvSpPr>
      </cdr:nvSpPr>
      <cdr:spPr>
        <a:xfrm>
          <a:off x="2400300" y="390525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(指数　平成15年＝100)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0.50225</cdr:y>
    </cdr:from>
    <cdr:to>
      <cdr:x>0.39675</cdr:x>
      <cdr:y>0.607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2343150"/>
          <a:ext cx="838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従業者
14,557人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0.429</cdr:y>
    </cdr:from>
    <cdr:to>
      <cdr:x>0.5175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105025"/>
          <a:ext cx="12096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製造品
出荷額等
41,260,515
万円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13</xdr:col>
      <xdr:colOff>95250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76200" y="28575"/>
        <a:ext cx="91344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26</xdr:row>
      <xdr:rowOff>28575</xdr:rowOff>
    </xdr:from>
    <xdr:to>
      <xdr:col>10</xdr:col>
      <xdr:colOff>590550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33375" y="4619625"/>
        <a:ext cx="73152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0.582</cdr:y>
    </cdr:from>
    <cdr:to>
      <cdr:x>0.503</cdr:x>
      <cdr:y>0.6195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事業所
524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0.57975</cdr:y>
    </cdr:from>
    <cdr:to>
      <cdr:x>0.50325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従業者
13,974人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0.55575</cdr:y>
    </cdr:from>
    <cdr:to>
      <cdr:x>0.50475</cdr:x>
      <cdr:y>0.65475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製造品
出荷額等</a:t>
          </a: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
39,377,734
</a:t>
          </a: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6</xdr:col>
      <xdr:colOff>942975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95250" y="0"/>
        <a:ext cx="6915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6</xdr:col>
      <xdr:colOff>933450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0" y="5391150"/>
        <a:ext cx="7000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6</xdr:col>
      <xdr:colOff>962025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28575" y="539115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6</xdr:col>
      <xdr:colOff>952500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19050" y="5391150"/>
        <a:ext cx="7000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0.587</cdr:y>
    </cdr:from>
    <cdr:to>
      <cdr:x>0.36225</cdr:x>
      <cdr:y>0.63775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従業者
14,557人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0.54925</cdr:y>
    </cdr:from>
    <cdr:to>
      <cdr:x>0.44475</cdr:x>
      <cdr:y>0.6335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8575"/>
          <a:ext cx="762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製造品
出荷額等
41,260,515
万円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0.51125</cdr:y>
    </cdr:from>
    <cdr:to>
      <cdr:x>0.57225</cdr:x>
      <cdr:y>0.63025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009775"/>
          <a:ext cx="762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495</a:t>
          </a:r>
        </a:p>
      </cdr:txBody>
    </cdr:sp>
  </cdr:relSizeAnchor>
  <cdr:relSizeAnchor xmlns:cdr="http://schemas.openxmlformats.org/drawingml/2006/chartDrawing">
    <cdr:from>
      <cdr:x>0.228</cdr:x>
      <cdr:y>0.6295</cdr:y>
    </cdr:from>
    <cdr:to>
      <cdr:x>0.27075</cdr:x>
      <cdr:y>0.64525</cdr:y>
    </cdr:to>
    <cdr:sp>
      <cdr:nvSpPr>
        <cdr:cNvPr id="2" name="Line 2"/>
        <cdr:cNvSpPr>
          <a:spLocks/>
        </cdr:cNvSpPr>
      </cdr:nvSpPr>
      <cdr:spPr>
        <a:xfrm flipV="1">
          <a:off x="1247775" y="2476500"/>
          <a:ext cx="238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0.2135</cdr:x>
      <cdr:y>0.5575</cdr:y>
    </cdr:from>
    <cdr:to>
      <cdr:x>0.25025</cdr:x>
      <cdr:y>0.5575</cdr:y>
    </cdr:to>
    <cdr:sp>
      <cdr:nvSpPr>
        <cdr:cNvPr id="3" name="Line 3"/>
        <cdr:cNvSpPr>
          <a:spLocks/>
        </cdr:cNvSpPr>
      </cdr:nvSpPr>
      <cdr:spPr>
        <a:xfrm>
          <a:off x="1171575" y="2190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352425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114800"/>
        <a:ext cx="446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24</xdr:row>
      <xdr:rowOff>0</xdr:rowOff>
    </xdr:from>
    <xdr:to>
      <xdr:col>10</xdr:col>
      <xdr:colOff>561975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3095625" y="4114800"/>
        <a:ext cx="4524375" cy="6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</xdr:row>
      <xdr:rowOff>95250</xdr:rowOff>
    </xdr:from>
    <xdr:to>
      <xdr:col>8</xdr:col>
      <xdr:colOff>152400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333375" y="438150"/>
        <a:ext cx="55054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6" width="15.25390625" style="6" customWidth="1"/>
    <col min="7" max="7" width="12.75390625" style="6" customWidth="1"/>
    <col min="8" max="8" width="9.875" style="6" bestFit="1" customWidth="1"/>
    <col min="9" max="16384" width="9.00390625" style="6" customWidth="1"/>
  </cols>
  <sheetData>
    <row r="1" spans="1:7" s="271" customFormat="1" ht="24.75" customHeight="1">
      <c r="A1" s="366" t="s">
        <v>82</v>
      </c>
      <c r="B1" s="366"/>
      <c r="C1" s="366"/>
      <c r="D1" s="366"/>
      <c r="E1" s="366"/>
      <c r="F1" s="366"/>
      <c r="G1" s="366"/>
    </row>
    <row r="2" spans="1:7" s="56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183</v>
      </c>
    </row>
    <row r="4" s="3" customFormat="1" ht="24.75" customHeight="1">
      <c r="A4" s="3" t="s">
        <v>184</v>
      </c>
    </row>
    <row r="5" spans="1:7" s="56" customFormat="1" ht="24.75" customHeight="1">
      <c r="A5" s="365" t="s">
        <v>172</v>
      </c>
      <c r="B5" s="365"/>
      <c r="C5" s="365"/>
      <c r="D5" s="365"/>
      <c r="E5" s="365"/>
      <c r="F5" s="365"/>
      <c r="G5" s="365"/>
    </row>
    <row r="6" spans="1:7" s="56" customFormat="1" ht="24.75" customHeight="1">
      <c r="A6" s="365" t="s">
        <v>173</v>
      </c>
      <c r="B6" s="365"/>
      <c r="C6" s="365"/>
      <c r="D6" s="365"/>
      <c r="E6" s="365"/>
      <c r="F6" s="365"/>
      <c r="G6" s="365"/>
    </row>
    <row r="7" spans="1:7" s="56" customFormat="1" ht="24.75" customHeight="1">
      <c r="A7" s="365" t="s">
        <v>174</v>
      </c>
      <c r="B7" s="365"/>
      <c r="C7" s="365"/>
      <c r="D7" s="365"/>
      <c r="E7" s="365"/>
      <c r="F7" s="365"/>
      <c r="G7" s="365"/>
    </row>
    <row r="8" spans="1:7" s="56" customFormat="1" ht="24.75" customHeight="1">
      <c r="A8" s="365" t="s">
        <v>185</v>
      </c>
      <c r="B8" s="365"/>
      <c r="C8" s="365"/>
      <c r="D8" s="365"/>
      <c r="E8" s="365"/>
      <c r="F8" s="365"/>
      <c r="G8" s="365"/>
    </row>
    <row r="9" spans="1:7" s="56" customFormat="1" ht="24.75" customHeight="1">
      <c r="A9" s="365" t="s">
        <v>174</v>
      </c>
      <c r="B9" s="365"/>
      <c r="C9" s="365"/>
      <c r="D9" s="365"/>
      <c r="E9" s="365"/>
      <c r="F9" s="365"/>
      <c r="G9" s="365"/>
    </row>
    <row r="10" spans="1:7" s="56" customFormat="1" ht="24.75" customHeight="1">
      <c r="A10" s="3" t="s">
        <v>186</v>
      </c>
      <c r="B10" s="3"/>
      <c r="C10" s="3"/>
      <c r="D10" s="3"/>
      <c r="E10" s="3"/>
      <c r="F10" s="3"/>
      <c r="G10" s="3"/>
    </row>
    <row r="11" spans="1:7" s="56" customFormat="1" ht="24.75" customHeight="1">
      <c r="A11" s="3"/>
      <c r="B11" s="3"/>
      <c r="C11" s="3"/>
      <c r="D11" s="3"/>
      <c r="E11" s="3"/>
      <c r="F11" s="3"/>
      <c r="G11" s="3"/>
    </row>
    <row r="12" spans="1:7" s="56" customFormat="1" ht="24.75" customHeight="1">
      <c r="A12" s="2" t="s">
        <v>124</v>
      </c>
      <c r="B12" s="2"/>
      <c r="C12" s="2"/>
      <c r="D12" s="2"/>
      <c r="E12" s="2"/>
      <c r="F12" s="2"/>
      <c r="G12" s="2"/>
    </row>
    <row r="13" spans="1:7" s="2" customFormat="1" ht="21.75" customHeight="1">
      <c r="A13" s="367" t="s">
        <v>125</v>
      </c>
      <c r="B13" s="367" t="s">
        <v>23</v>
      </c>
      <c r="C13" s="361" t="s">
        <v>175</v>
      </c>
      <c r="D13" s="361" t="s">
        <v>126</v>
      </c>
      <c r="E13" s="363" t="s">
        <v>24</v>
      </c>
      <c r="F13" s="261" t="s">
        <v>25</v>
      </c>
      <c r="G13" s="11"/>
    </row>
    <row r="14" spans="1:7" s="11" customFormat="1" ht="34.5" customHeight="1">
      <c r="A14" s="368"/>
      <c r="B14" s="368"/>
      <c r="C14" s="362"/>
      <c r="D14" s="362"/>
      <c r="E14" s="364"/>
      <c r="F14" s="264" t="s">
        <v>171</v>
      </c>
      <c r="G14" s="31"/>
    </row>
    <row r="15" spans="1:9" s="11" customFormat="1" ht="34.5" customHeight="1">
      <c r="A15" s="264" t="s">
        <v>127</v>
      </c>
      <c r="B15" s="264" t="s">
        <v>26</v>
      </c>
      <c r="C15" s="265">
        <v>495</v>
      </c>
      <c r="D15" s="265">
        <v>508</v>
      </c>
      <c r="E15" s="265">
        <f aca="true" t="shared" si="0" ref="E15:E22">C15-D15</f>
        <v>-13</v>
      </c>
      <c r="F15" s="266">
        <f>E15/D15*100</f>
        <v>-2.559055118110236</v>
      </c>
      <c r="G15" s="57"/>
      <c r="H15" s="31"/>
      <c r="I15" s="31"/>
    </row>
    <row r="16" spans="1:9" ht="34.5" customHeight="1">
      <c r="A16" s="264" t="s">
        <v>2</v>
      </c>
      <c r="B16" s="264" t="s">
        <v>27</v>
      </c>
      <c r="C16" s="267">
        <v>14557</v>
      </c>
      <c r="D16" s="267">
        <v>14867</v>
      </c>
      <c r="E16" s="267">
        <f t="shared" si="0"/>
        <v>-310</v>
      </c>
      <c r="F16" s="268">
        <f aca="true" t="shared" si="1" ref="F16:F22">E16/D16*100</f>
        <v>-2.0851550413667854</v>
      </c>
      <c r="G16" s="60"/>
      <c r="H16" s="58"/>
      <c r="I16" s="59"/>
    </row>
    <row r="17" spans="1:9" ht="34.5" customHeight="1">
      <c r="A17" s="264" t="s">
        <v>3</v>
      </c>
      <c r="B17" s="264" t="s">
        <v>12</v>
      </c>
      <c r="C17" s="267">
        <v>41260515</v>
      </c>
      <c r="D17" s="267">
        <v>44646705</v>
      </c>
      <c r="E17" s="267">
        <f t="shared" si="0"/>
        <v>-3386190</v>
      </c>
      <c r="F17" s="268">
        <f t="shared" si="1"/>
        <v>-7.584411884370862</v>
      </c>
      <c r="G17" s="60"/>
      <c r="H17" s="61"/>
      <c r="I17" s="61"/>
    </row>
    <row r="18" spans="1:9" ht="34.5" customHeight="1">
      <c r="A18" s="264" t="s">
        <v>11</v>
      </c>
      <c r="B18" s="264" t="s">
        <v>12</v>
      </c>
      <c r="C18" s="267">
        <v>13608470</v>
      </c>
      <c r="D18" s="267">
        <v>16413122</v>
      </c>
      <c r="E18" s="267">
        <f t="shared" si="0"/>
        <v>-2804652</v>
      </c>
      <c r="F18" s="268">
        <f>E18/D18*100</f>
        <v>-17.087864210111885</v>
      </c>
      <c r="G18" s="60"/>
      <c r="H18" s="61"/>
      <c r="I18" s="61"/>
    </row>
    <row r="19" spans="1:9" ht="34.5" customHeight="1">
      <c r="A19" s="264" t="s">
        <v>58</v>
      </c>
      <c r="B19" s="264" t="s">
        <v>12</v>
      </c>
      <c r="C19" s="267">
        <v>2030340</v>
      </c>
      <c r="D19" s="267">
        <v>2250630</v>
      </c>
      <c r="E19" s="267">
        <f t="shared" si="0"/>
        <v>-220290</v>
      </c>
      <c r="F19" s="268">
        <f t="shared" si="1"/>
        <v>-9.787926047373402</v>
      </c>
      <c r="G19" s="60"/>
      <c r="H19" s="61"/>
      <c r="I19" s="61"/>
    </row>
    <row r="20" spans="1:9" ht="39.75" customHeight="1">
      <c r="A20" s="263" t="s">
        <v>28</v>
      </c>
      <c r="B20" s="264" t="s">
        <v>12</v>
      </c>
      <c r="C20" s="267">
        <f>ROUND(C17/C15,0)</f>
        <v>83355</v>
      </c>
      <c r="D20" s="267">
        <v>87887</v>
      </c>
      <c r="E20" s="267">
        <f t="shared" si="0"/>
        <v>-4532</v>
      </c>
      <c r="F20" s="268">
        <f t="shared" si="1"/>
        <v>-5.15662157088079</v>
      </c>
      <c r="G20" s="60"/>
      <c r="H20" s="61"/>
      <c r="I20" s="61"/>
    </row>
    <row r="21" spans="1:9" ht="39.75" customHeight="1">
      <c r="A21" s="263" t="s">
        <v>29</v>
      </c>
      <c r="B21" s="264" t="s">
        <v>12</v>
      </c>
      <c r="C21" s="267">
        <f>ROUND(C17/C16,0)</f>
        <v>2834</v>
      </c>
      <c r="D21" s="267">
        <v>3003</v>
      </c>
      <c r="E21" s="267">
        <f>C21-D21</f>
        <v>-169</v>
      </c>
      <c r="F21" s="268">
        <f t="shared" si="1"/>
        <v>-5.627705627705628</v>
      </c>
      <c r="G21" s="60"/>
      <c r="H21" s="61"/>
      <c r="I21" s="61"/>
    </row>
    <row r="22" spans="1:9" ht="39.75" customHeight="1">
      <c r="A22" s="269" t="s">
        <v>30</v>
      </c>
      <c r="B22" s="262" t="s">
        <v>27</v>
      </c>
      <c r="C22" s="270">
        <f>ROUND(C16/C15,1)</f>
        <v>29.4</v>
      </c>
      <c r="D22" s="270">
        <v>29.3</v>
      </c>
      <c r="E22" s="270">
        <f t="shared" si="0"/>
        <v>0.09999999999999787</v>
      </c>
      <c r="F22" s="270">
        <f t="shared" si="1"/>
        <v>0.34129692832763775</v>
      </c>
      <c r="H22" s="61"/>
      <c r="I22" s="61"/>
    </row>
    <row r="23" spans="2:10" ht="39.75" customHeight="1">
      <c r="B23" s="62"/>
      <c r="H23" s="59"/>
      <c r="I23" s="61"/>
      <c r="J23" s="61"/>
    </row>
    <row r="24" spans="8:10" ht="21.75" customHeight="1">
      <c r="H24" s="59"/>
      <c r="I24" s="61"/>
      <c r="J24" s="61"/>
    </row>
    <row r="25" spans="6:10" ht="14.25">
      <c r="F25" s="63"/>
      <c r="J25" s="59"/>
    </row>
    <row r="26" ht="14.25">
      <c r="J26" s="59"/>
    </row>
    <row r="27" ht="14.25">
      <c r="J27" s="59"/>
    </row>
    <row r="28" ht="14.25">
      <c r="J28" s="59"/>
    </row>
  </sheetData>
  <mergeCells count="11">
    <mergeCell ref="B13:B14"/>
    <mergeCell ref="C13:C14"/>
    <mergeCell ref="E13:E14"/>
    <mergeCell ref="A9:G9"/>
    <mergeCell ref="A1:G1"/>
    <mergeCell ref="A5:G5"/>
    <mergeCell ref="D13:D14"/>
    <mergeCell ref="A6:G6"/>
    <mergeCell ref="A8:G8"/>
    <mergeCell ref="A7:G7"/>
    <mergeCell ref="A13:A14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78</v>
      </c>
      <c r="C1" s="103"/>
      <c r="E1" s="103"/>
      <c r="H1" s="70"/>
    </row>
    <row r="2" spans="1:8" ht="27.75" customHeight="1">
      <c r="A2" s="373" t="s">
        <v>38</v>
      </c>
      <c r="B2" s="373"/>
      <c r="C2" s="384" t="s">
        <v>167</v>
      </c>
      <c r="D2" s="385"/>
      <c r="E2" s="384" t="s">
        <v>106</v>
      </c>
      <c r="F2" s="385"/>
      <c r="G2" s="378" t="s">
        <v>13</v>
      </c>
      <c r="H2" s="379"/>
    </row>
    <row r="3" spans="1:8" ht="27.75" customHeight="1">
      <c r="A3" s="382"/>
      <c r="B3" s="382"/>
      <c r="C3" s="167" t="s">
        <v>42</v>
      </c>
      <c r="D3" s="159" t="s">
        <v>5</v>
      </c>
      <c r="E3" s="167" t="s">
        <v>42</v>
      </c>
      <c r="F3" s="159" t="s">
        <v>5</v>
      </c>
      <c r="G3" s="168" t="s">
        <v>17</v>
      </c>
      <c r="H3" s="169" t="s">
        <v>37</v>
      </c>
    </row>
    <row r="4" spans="1:8" s="26" customFormat="1" ht="27.75" customHeight="1">
      <c r="A4" s="380" t="s">
        <v>19</v>
      </c>
      <c r="B4" s="380"/>
      <c r="C4" s="129">
        <v>14557</v>
      </c>
      <c r="D4" s="234">
        <f>SUM(D5:D28)</f>
        <v>100</v>
      </c>
      <c r="E4" s="235">
        <v>14867</v>
      </c>
      <c r="F4" s="285" t="s">
        <v>68</v>
      </c>
      <c r="G4" s="79">
        <f>C4-E4</f>
        <v>-310</v>
      </c>
      <c r="H4" s="204">
        <f>G4/E4*100</f>
        <v>-2.0851550413667854</v>
      </c>
    </row>
    <row r="5" spans="1:8" ht="27.75" customHeight="1">
      <c r="A5" s="31">
        <v>9</v>
      </c>
      <c r="B5" s="164" t="s">
        <v>142</v>
      </c>
      <c r="C5" s="24">
        <v>745</v>
      </c>
      <c r="D5" s="65">
        <f>C5/$C$4*100</f>
        <v>5.117812736140688</v>
      </c>
      <c r="E5" s="23" t="s">
        <v>68</v>
      </c>
      <c r="F5" s="285" t="s">
        <v>68</v>
      </c>
      <c r="G5" s="240" t="s">
        <v>68</v>
      </c>
      <c r="H5" s="23" t="s">
        <v>68</v>
      </c>
    </row>
    <row r="6" spans="1:10" ht="27.75" customHeight="1">
      <c r="A6" s="31">
        <v>10</v>
      </c>
      <c r="B6" s="165" t="s">
        <v>143</v>
      </c>
      <c r="C6" s="24">
        <v>67</v>
      </c>
      <c r="D6" s="65">
        <f>C6/$C$4*100</f>
        <v>0.46025966888782033</v>
      </c>
      <c r="E6" s="23" t="s">
        <v>68</v>
      </c>
      <c r="F6" s="285" t="s">
        <v>68</v>
      </c>
      <c r="G6" s="240" t="s">
        <v>68</v>
      </c>
      <c r="H6" s="23" t="s">
        <v>68</v>
      </c>
      <c r="I6" s="16"/>
      <c r="J6" s="16"/>
    </row>
    <row r="7" spans="1:10" ht="27.75" customHeight="1">
      <c r="A7" s="31">
        <v>11</v>
      </c>
      <c r="B7" s="164" t="s">
        <v>144</v>
      </c>
      <c r="C7" s="73">
        <v>153</v>
      </c>
      <c r="D7" s="65">
        <f>C7/$C$4*100</f>
        <v>1.0510407364154701</v>
      </c>
      <c r="E7" s="23" t="s">
        <v>68</v>
      </c>
      <c r="F7" s="285" t="s">
        <v>68</v>
      </c>
      <c r="G7" s="240" t="s">
        <v>68</v>
      </c>
      <c r="H7" s="23" t="s">
        <v>68</v>
      </c>
      <c r="I7" s="16"/>
      <c r="J7" s="16"/>
    </row>
    <row r="8" spans="1:10" ht="27.75" customHeight="1">
      <c r="A8" s="31">
        <v>12</v>
      </c>
      <c r="B8" s="164" t="s">
        <v>145</v>
      </c>
      <c r="C8" s="24">
        <v>825</v>
      </c>
      <c r="D8" s="65">
        <f aca="true" t="shared" si="0" ref="D8:D17">C8/$C$4*100</f>
        <v>5.667376519887339</v>
      </c>
      <c r="E8" s="23" t="s">
        <v>68</v>
      </c>
      <c r="F8" s="285" t="s">
        <v>68</v>
      </c>
      <c r="G8" s="240" t="s">
        <v>68</v>
      </c>
      <c r="H8" s="23" t="s">
        <v>68</v>
      </c>
      <c r="I8" s="16"/>
      <c r="J8" s="16"/>
    </row>
    <row r="9" spans="1:10" ht="27.75" customHeight="1">
      <c r="A9" s="31">
        <v>13</v>
      </c>
      <c r="B9" s="164" t="s">
        <v>146</v>
      </c>
      <c r="C9" s="24">
        <v>926</v>
      </c>
      <c r="D9" s="65">
        <f t="shared" si="0"/>
        <v>6.361200796867486</v>
      </c>
      <c r="E9" s="23" t="s">
        <v>68</v>
      </c>
      <c r="F9" s="285" t="s">
        <v>68</v>
      </c>
      <c r="G9" s="240" t="s">
        <v>68</v>
      </c>
      <c r="H9" s="23" t="s">
        <v>68</v>
      </c>
      <c r="I9" s="16"/>
      <c r="J9" s="16"/>
    </row>
    <row r="10" spans="1:10" ht="27.75" customHeight="1">
      <c r="A10" s="31">
        <v>14</v>
      </c>
      <c r="B10" s="164" t="s">
        <v>147</v>
      </c>
      <c r="C10" s="24">
        <v>115</v>
      </c>
      <c r="D10" s="65">
        <f t="shared" si="0"/>
        <v>0.7899979391358108</v>
      </c>
      <c r="E10" s="23" t="s">
        <v>68</v>
      </c>
      <c r="F10" s="285" t="s">
        <v>68</v>
      </c>
      <c r="G10" s="240" t="s">
        <v>68</v>
      </c>
      <c r="H10" s="23" t="s">
        <v>68</v>
      </c>
      <c r="I10" s="16"/>
      <c r="J10" s="16"/>
    </row>
    <row r="11" spans="1:10" ht="27.75" customHeight="1">
      <c r="A11" s="31">
        <v>15</v>
      </c>
      <c r="B11" s="164" t="s">
        <v>148</v>
      </c>
      <c r="C11" s="24">
        <v>147</v>
      </c>
      <c r="D11" s="65">
        <f t="shared" si="0"/>
        <v>1.0098234526344714</v>
      </c>
      <c r="E11" s="23" t="s">
        <v>68</v>
      </c>
      <c r="F11" s="285" t="s">
        <v>68</v>
      </c>
      <c r="G11" s="240" t="s">
        <v>68</v>
      </c>
      <c r="H11" s="23" t="s">
        <v>68</v>
      </c>
      <c r="I11" s="16"/>
      <c r="J11" s="16"/>
    </row>
    <row r="12" spans="1:10" ht="27.75" customHeight="1">
      <c r="A12" s="31">
        <v>16</v>
      </c>
      <c r="B12" s="164" t="s">
        <v>149</v>
      </c>
      <c r="C12" s="24">
        <v>569</v>
      </c>
      <c r="D12" s="65">
        <f t="shared" si="0"/>
        <v>3.908772411898056</v>
      </c>
      <c r="E12" s="23" t="s">
        <v>68</v>
      </c>
      <c r="F12" s="285" t="s">
        <v>68</v>
      </c>
      <c r="G12" s="240" t="s">
        <v>68</v>
      </c>
      <c r="H12" s="23" t="s">
        <v>68</v>
      </c>
      <c r="I12" s="16"/>
      <c r="J12" s="16"/>
    </row>
    <row r="13" spans="1:10" ht="27.75" customHeight="1">
      <c r="A13" s="31">
        <v>17</v>
      </c>
      <c r="B13" s="164" t="s">
        <v>150</v>
      </c>
      <c r="C13" s="24">
        <v>10</v>
      </c>
      <c r="D13" s="65">
        <f t="shared" si="0"/>
        <v>0.0686954729683314</v>
      </c>
      <c r="E13" s="23" t="s">
        <v>68</v>
      </c>
      <c r="F13" s="285" t="s">
        <v>68</v>
      </c>
      <c r="G13" s="240" t="s">
        <v>68</v>
      </c>
      <c r="H13" s="23" t="s">
        <v>68</v>
      </c>
      <c r="I13" s="16"/>
      <c r="J13" s="16"/>
    </row>
    <row r="14" spans="1:10" ht="27.75" customHeight="1">
      <c r="A14" s="31">
        <v>18</v>
      </c>
      <c r="B14" s="164" t="s">
        <v>151</v>
      </c>
      <c r="C14" s="24">
        <v>1732</v>
      </c>
      <c r="D14" s="65">
        <f t="shared" si="0"/>
        <v>11.898055918114995</v>
      </c>
      <c r="E14" s="23" t="s">
        <v>68</v>
      </c>
      <c r="F14" s="285" t="s">
        <v>68</v>
      </c>
      <c r="G14" s="240" t="s">
        <v>68</v>
      </c>
      <c r="H14" s="23" t="s">
        <v>68</v>
      </c>
      <c r="I14" s="16"/>
      <c r="J14" s="16"/>
    </row>
    <row r="15" spans="1:10" ht="27.75" customHeight="1">
      <c r="A15" s="31">
        <v>19</v>
      </c>
      <c r="B15" s="164" t="s">
        <v>152</v>
      </c>
      <c r="C15" s="24">
        <v>257</v>
      </c>
      <c r="D15" s="65">
        <f t="shared" si="0"/>
        <v>1.7654736552861168</v>
      </c>
      <c r="E15" s="23" t="s">
        <v>68</v>
      </c>
      <c r="F15" s="285" t="s">
        <v>68</v>
      </c>
      <c r="G15" s="240" t="s">
        <v>68</v>
      </c>
      <c r="H15" s="23" t="s">
        <v>68</v>
      </c>
      <c r="I15" s="16"/>
      <c r="J15" s="16"/>
    </row>
    <row r="16" spans="1:10" ht="27.75" customHeight="1">
      <c r="A16" s="31">
        <v>20</v>
      </c>
      <c r="B16" s="164" t="s">
        <v>153</v>
      </c>
      <c r="C16" s="290" t="s">
        <v>68</v>
      </c>
      <c r="D16" s="291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6"/>
      <c r="J16" s="16"/>
    </row>
    <row r="17" spans="1:10" ht="27.75" customHeight="1">
      <c r="A17" s="31">
        <v>21</v>
      </c>
      <c r="B17" s="164" t="s">
        <v>154</v>
      </c>
      <c r="C17" s="73">
        <v>292</v>
      </c>
      <c r="D17" s="65">
        <f t="shared" si="0"/>
        <v>2.0059078106752763</v>
      </c>
      <c r="E17" s="23" t="s">
        <v>68</v>
      </c>
      <c r="F17" s="285" t="s">
        <v>68</v>
      </c>
      <c r="G17" s="240" t="s">
        <v>68</v>
      </c>
      <c r="H17" s="23" t="s">
        <v>68</v>
      </c>
      <c r="I17" s="16"/>
      <c r="J17" s="16"/>
    </row>
    <row r="18" spans="1:10" ht="27.75" customHeight="1">
      <c r="A18" s="31">
        <v>22</v>
      </c>
      <c r="B18" s="164" t="s">
        <v>155</v>
      </c>
      <c r="C18" s="24">
        <v>86</v>
      </c>
      <c r="D18" s="65">
        <f aca="true" t="shared" si="1" ref="D18:D28">C18/$C$4*100</f>
        <v>0.5907810675276499</v>
      </c>
      <c r="E18" s="23" t="s">
        <v>68</v>
      </c>
      <c r="F18" s="285" t="s">
        <v>68</v>
      </c>
      <c r="G18" s="240" t="s">
        <v>68</v>
      </c>
      <c r="H18" s="23" t="s">
        <v>68</v>
      </c>
      <c r="I18" s="16"/>
      <c r="J18" s="16"/>
    </row>
    <row r="19" spans="1:10" ht="27.75" customHeight="1">
      <c r="A19" s="31">
        <v>23</v>
      </c>
      <c r="B19" s="164" t="s">
        <v>156</v>
      </c>
      <c r="C19" s="24">
        <v>718</v>
      </c>
      <c r="D19" s="65">
        <f t="shared" si="1"/>
        <v>4.932334959126194</v>
      </c>
      <c r="E19" s="23" t="s">
        <v>68</v>
      </c>
      <c r="F19" s="285" t="s">
        <v>68</v>
      </c>
      <c r="G19" s="240" t="s">
        <v>68</v>
      </c>
      <c r="H19" s="23" t="s">
        <v>68</v>
      </c>
      <c r="I19" s="16"/>
      <c r="J19" s="16"/>
    </row>
    <row r="20" spans="1:10" ht="27.75" customHeight="1">
      <c r="A20" s="31">
        <v>24</v>
      </c>
      <c r="B20" s="164" t="s">
        <v>157</v>
      </c>
      <c r="C20" s="24">
        <v>1330</v>
      </c>
      <c r="D20" s="65">
        <f t="shared" si="1"/>
        <v>9.136497904788074</v>
      </c>
      <c r="E20" s="23" t="s">
        <v>68</v>
      </c>
      <c r="F20" s="285" t="s">
        <v>68</v>
      </c>
      <c r="G20" s="240" t="s">
        <v>68</v>
      </c>
      <c r="H20" s="23" t="s">
        <v>68</v>
      </c>
      <c r="I20" s="16"/>
      <c r="J20" s="16"/>
    </row>
    <row r="21" spans="1:10" ht="27.75" customHeight="1">
      <c r="A21" s="31">
        <v>25</v>
      </c>
      <c r="B21" s="164" t="s">
        <v>158</v>
      </c>
      <c r="C21" s="24">
        <v>354</v>
      </c>
      <c r="D21" s="65">
        <f t="shared" si="1"/>
        <v>2.4318197430789312</v>
      </c>
      <c r="E21" s="23" t="s">
        <v>68</v>
      </c>
      <c r="F21" s="285" t="s">
        <v>68</v>
      </c>
      <c r="G21" s="240" t="s">
        <v>68</v>
      </c>
      <c r="H21" s="23" t="s">
        <v>68</v>
      </c>
      <c r="I21" s="16"/>
      <c r="J21" s="16"/>
    </row>
    <row r="22" spans="1:10" ht="27.75" customHeight="1">
      <c r="A22" s="31">
        <v>26</v>
      </c>
      <c r="B22" s="164" t="s">
        <v>159</v>
      </c>
      <c r="C22" s="24">
        <v>459</v>
      </c>
      <c r="D22" s="65">
        <f t="shared" si="1"/>
        <v>3.15312220924641</v>
      </c>
      <c r="E22" s="23" t="s">
        <v>68</v>
      </c>
      <c r="F22" s="285" t="s">
        <v>68</v>
      </c>
      <c r="G22" s="240" t="s">
        <v>68</v>
      </c>
      <c r="H22" s="23" t="s">
        <v>68</v>
      </c>
      <c r="I22" s="16"/>
      <c r="J22" s="16"/>
    </row>
    <row r="23" spans="1:10" ht="27.75" customHeight="1">
      <c r="A23" s="31">
        <v>27</v>
      </c>
      <c r="B23" s="164" t="s">
        <v>160</v>
      </c>
      <c r="C23" s="24">
        <v>1003</v>
      </c>
      <c r="D23" s="65">
        <f t="shared" si="1"/>
        <v>6.890155938723638</v>
      </c>
      <c r="E23" s="23" t="s">
        <v>68</v>
      </c>
      <c r="F23" s="285" t="s">
        <v>68</v>
      </c>
      <c r="G23" s="240" t="s">
        <v>68</v>
      </c>
      <c r="H23" s="23" t="s">
        <v>68</v>
      </c>
      <c r="I23" s="16"/>
      <c r="J23" s="16"/>
    </row>
    <row r="24" spans="1:10" ht="27.75" customHeight="1">
      <c r="A24" s="31">
        <v>28</v>
      </c>
      <c r="B24" s="164" t="s">
        <v>161</v>
      </c>
      <c r="C24" s="24">
        <v>1719</v>
      </c>
      <c r="D24" s="65">
        <f t="shared" si="1"/>
        <v>11.808751803256165</v>
      </c>
      <c r="E24" s="23" t="s">
        <v>68</v>
      </c>
      <c r="F24" s="285" t="s">
        <v>68</v>
      </c>
      <c r="G24" s="240" t="s">
        <v>68</v>
      </c>
      <c r="H24" s="23" t="s">
        <v>68</v>
      </c>
      <c r="I24" s="16"/>
      <c r="J24" s="16"/>
    </row>
    <row r="25" spans="1:10" ht="27.75" customHeight="1">
      <c r="A25" s="31">
        <v>29</v>
      </c>
      <c r="B25" s="164" t="s">
        <v>162</v>
      </c>
      <c r="C25" s="24">
        <v>961</v>
      </c>
      <c r="D25" s="65">
        <f t="shared" si="1"/>
        <v>6.601634952256647</v>
      </c>
      <c r="E25" s="23" t="s">
        <v>68</v>
      </c>
      <c r="F25" s="285" t="s">
        <v>68</v>
      </c>
      <c r="G25" s="240" t="s">
        <v>68</v>
      </c>
      <c r="H25" s="23" t="s">
        <v>68</v>
      </c>
      <c r="I25" s="16"/>
      <c r="J25" s="16"/>
    </row>
    <row r="26" spans="1:10" ht="27.75" customHeight="1">
      <c r="A26" s="31">
        <v>30</v>
      </c>
      <c r="B26" s="164" t="s">
        <v>163</v>
      </c>
      <c r="C26" s="24">
        <v>197</v>
      </c>
      <c r="D26" s="65">
        <f t="shared" si="1"/>
        <v>1.3533008174761283</v>
      </c>
      <c r="E26" s="23" t="s">
        <v>68</v>
      </c>
      <c r="F26" s="285" t="s">
        <v>68</v>
      </c>
      <c r="G26" s="240" t="s">
        <v>68</v>
      </c>
      <c r="H26" s="23" t="s">
        <v>68</v>
      </c>
      <c r="I26" s="16"/>
      <c r="J26" s="16"/>
    </row>
    <row r="27" spans="1:10" ht="27.75" customHeight="1">
      <c r="A27" s="31">
        <v>31</v>
      </c>
      <c r="B27" s="164" t="s">
        <v>164</v>
      </c>
      <c r="C27" s="24">
        <v>1584</v>
      </c>
      <c r="D27" s="65">
        <f t="shared" si="1"/>
        <v>10.881362918183692</v>
      </c>
      <c r="E27" s="23" t="s">
        <v>68</v>
      </c>
      <c r="F27" s="285" t="s">
        <v>68</v>
      </c>
      <c r="G27" s="240" t="s">
        <v>68</v>
      </c>
      <c r="H27" s="23" t="s">
        <v>68</v>
      </c>
      <c r="I27" s="16"/>
      <c r="J27" s="16"/>
    </row>
    <row r="28" spans="1:10" ht="27.75" customHeight="1">
      <c r="A28" s="135">
        <v>32</v>
      </c>
      <c r="B28" s="155" t="s">
        <v>165</v>
      </c>
      <c r="C28" s="100">
        <v>308</v>
      </c>
      <c r="D28" s="66">
        <f t="shared" si="1"/>
        <v>2.1158205674246067</v>
      </c>
      <c r="E28" s="286" t="s">
        <v>68</v>
      </c>
      <c r="F28" s="287" t="s">
        <v>68</v>
      </c>
      <c r="G28" s="288" t="s">
        <v>68</v>
      </c>
      <c r="H28" s="281" t="s">
        <v>68</v>
      </c>
      <c r="I28" s="16"/>
      <c r="J28" s="16"/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3:8" s="16" customFormat="1" ht="13.5">
      <c r="C30" s="102"/>
      <c r="D30" s="15"/>
      <c r="E30" s="15"/>
      <c r="F30" s="15"/>
      <c r="G30" s="15"/>
      <c r="H30" s="15"/>
    </row>
    <row r="31" spans="3:7" s="16" customFormat="1" ht="14.25">
      <c r="C31" s="102"/>
      <c r="E31" s="85"/>
      <c r="F31" s="13"/>
      <c r="G31" s="101"/>
    </row>
    <row r="32" spans="3:7" s="16" customFormat="1" ht="14.25">
      <c r="C32" s="102"/>
      <c r="E32" s="85"/>
      <c r="F32" s="13"/>
      <c r="G32" s="101"/>
    </row>
    <row r="33" spans="3:7" s="16" customFormat="1" ht="14.25">
      <c r="C33" s="102"/>
      <c r="E33" s="85"/>
      <c r="F33" s="13"/>
      <c r="G33" s="101"/>
    </row>
    <row r="34" spans="3:7" s="16" customFormat="1" ht="14.25">
      <c r="C34" s="102"/>
      <c r="E34" s="85"/>
      <c r="F34" s="13"/>
      <c r="G34" s="101"/>
    </row>
    <row r="35" spans="3:7" s="16" customFormat="1" ht="14.25">
      <c r="C35" s="102"/>
      <c r="E35" s="85"/>
      <c r="F35" s="13"/>
      <c r="G35" s="101"/>
    </row>
    <row r="36" spans="3:7" s="16" customFormat="1" ht="14.25">
      <c r="C36" s="102"/>
      <c r="E36" s="85"/>
      <c r="F36" s="13"/>
      <c r="G36" s="101"/>
    </row>
    <row r="37" spans="3:7" s="16" customFormat="1" ht="14.25">
      <c r="C37" s="102"/>
      <c r="E37" s="85"/>
      <c r="F37" s="13"/>
      <c r="G37" s="101"/>
    </row>
    <row r="38" spans="3:7" s="16" customFormat="1" ht="14.25">
      <c r="C38" s="102"/>
      <c r="E38" s="85"/>
      <c r="F38" s="13"/>
      <c r="G38" s="101"/>
    </row>
    <row r="39" spans="5:10" ht="14.25">
      <c r="E39" s="85"/>
      <c r="F39" s="80"/>
      <c r="G39" s="101"/>
      <c r="H39" s="16"/>
      <c r="I39" s="16"/>
      <c r="J39" s="16"/>
    </row>
  </sheetData>
  <mergeCells count="6">
    <mergeCell ref="A29:H29"/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36" t="s">
        <v>84</v>
      </c>
    </row>
    <row r="2" ht="27" customHeight="1">
      <c r="A2" s="8"/>
    </row>
    <row r="3" s="106" customFormat="1" ht="27" customHeight="1">
      <c r="A3" s="136" t="s">
        <v>79</v>
      </c>
    </row>
    <row r="4" spans="1:7" ht="18.75" customHeight="1">
      <c r="A4" s="134"/>
      <c r="B4" s="371" t="s">
        <v>116</v>
      </c>
      <c r="C4" s="371"/>
      <c r="D4" s="371"/>
      <c r="E4" s="371"/>
      <c r="F4" s="371"/>
      <c r="G4" s="371"/>
    </row>
    <row r="5" spans="1:7" ht="28.5" customHeight="1">
      <c r="A5" s="174" t="s">
        <v>92</v>
      </c>
      <c r="B5" s="162" t="s">
        <v>20</v>
      </c>
      <c r="C5" s="162" t="s">
        <v>71</v>
      </c>
      <c r="D5" s="162" t="s">
        <v>87</v>
      </c>
      <c r="E5" s="162" t="s">
        <v>95</v>
      </c>
      <c r="F5" s="162" t="s">
        <v>113</v>
      </c>
      <c r="G5" s="162" t="s">
        <v>180</v>
      </c>
    </row>
    <row r="6" spans="1:7" ht="28.5" customHeight="1">
      <c r="A6" s="146" t="s">
        <v>43</v>
      </c>
      <c r="B6" s="92">
        <v>30822631</v>
      </c>
      <c r="C6" s="92">
        <v>34017089</v>
      </c>
      <c r="D6" s="222">
        <v>37298850</v>
      </c>
      <c r="E6" s="220">
        <v>39377734</v>
      </c>
      <c r="F6" s="246">
        <v>44646705</v>
      </c>
      <c r="G6" s="246">
        <v>41260515</v>
      </c>
    </row>
    <row r="7" spans="1:7" ht="28.5" customHeight="1">
      <c r="A7" s="147" t="s">
        <v>40</v>
      </c>
      <c r="B7" s="67">
        <v>90.9</v>
      </c>
      <c r="C7" s="68">
        <f>C6/B6*100</f>
        <v>110.36400169732428</v>
      </c>
      <c r="D7" s="68">
        <f>D6/C6*100</f>
        <v>109.64738928719034</v>
      </c>
      <c r="E7" s="68">
        <f>E6/D6*100</f>
        <v>105.57358738942352</v>
      </c>
      <c r="F7" s="68">
        <f>F6/E6*100</f>
        <v>113.38058457096591</v>
      </c>
      <c r="G7" s="68">
        <f>G6/F6*100</f>
        <v>92.41558811562913</v>
      </c>
    </row>
    <row r="8" spans="1:7" ht="28.5" customHeight="1">
      <c r="A8" s="147" t="s">
        <v>32</v>
      </c>
      <c r="B8" s="67">
        <v>100</v>
      </c>
      <c r="C8" s="68">
        <f>C6/B6*100</f>
        <v>110.36400169732428</v>
      </c>
      <c r="D8" s="68">
        <f>D6/B6*100</f>
        <v>121.0112465739865</v>
      </c>
      <c r="E8" s="68">
        <f>E6/B6*100</f>
        <v>127.75591415281842</v>
      </c>
      <c r="F8" s="68">
        <f>F6/B6*100</f>
        <v>144.85040229044694</v>
      </c>
      <c r="G8" s="68">
        <f>G6/B6*100</f>
        <v>133.86435116457125</v>
      </c>
    </row>
    <row r="9" spans="1:7" ht="28.5" customHeight="1">
      <c r="A9" s="148" t="s">
        <v>44</v>
      </c>
      <c r="B9" s="90">
        <v>52688</v>
      </c>
      <c r="C9" s="90">
        <v>62995</v>
      </c>
      <c r="D9" s="91">
        <v>67326</v>
      </c>
      <c r="E9" s="91">
        <v>75148</v>
      </c>
      <c r="F9" s="91">
        <v>87887</v>
      </c>
      <c r="G9" s="91">
        <v>83355</v>
      </c>
    </row>
    <row r="10" spans="1:7" ht="28.5" customHeight="1">
      <c r="A10" s="149" t="s">
        <v>45</v>
      </c>
      <c r="B10" s="107">
        <v>2345</v>
      </c>
      <c r="C10" s="107">
        <v>2546</v>
      </c>
      <c r="D10" s="107">
        <v>2706</v>
      </c>
      <c r="E10" s="107">
        <v>2818</v>
      </c>
      <c r="F10" s="247">
        <v>3003</v>
      </c>
      <c r="G10" s="247">
        <v>2834</v>
      </c>
    </row>
    <row r="11" ht="13.5">
      <c r="F11" s="16"/>
    </row>
    <row r="12" s="6" customFormat="1" ht="14.25"/>
    <row r="13" s="6" customFormat="1" ht="14.25"/>
  </sheetData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14" customFormat="1" ht="27.75" customHeight="1">
      <c r="A1" s="120" t="s">
        <v>80</v>
      </c>
      <c r="B1" s="108"/>
      <c r="C1" s="108"/>
      <c r="G1" s="115"/>
    </row>
    <row r="2" spans="1:7" ht="27.75" customHeight="1">
      <c r="A2" s="375" t="s">
        <v>46</v>
      </c>
      <c r="B2" s="372" t="s">
        <v>177</v>
      </c>
      <c r="C2" s="373"/>
      <c r="D2" s="372" t="s">
        <v>107</v>
      </c>
      <c r="E2" s="373"/>
      <c r="F2" s="373" t="s">
        <v>13</v>
      </c>
      <c r="G2" s="373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48</v>
      </c>
      <c r="G3" s="161" t="s">
        <v>37</v>
      </c>
    </row>
    <row r="4" spans="1:7" s="26" customFormat="1" ht="27.75" customHeight="1">
      <c r="A4" s="175" t="s">
        <v>98</v>
      </c>
      <c r="B4" s="251">
        <f>SUM(B5:B11)</f>
        <v>31347526</v>
      </c>
      <c r="C4" s="254">
        <f>SUM(C5:C11)</f>
        <v>100</v>
      </c>
      <c r="D4" s="251">
        <f>SUM(D5:D11)</f>
        <v>44646705</v>
      </c>
      <c r="E4" s="254">
        <f>SUM(E5:E11)</f>
        <v>100</v>
      </c>
      <c r="F4" s="99">
        <f aca="true" t="shared" si="0" ref="F4:F9">B4-D4</f>
        <v>-13299179</v>
      </c>
      <c r="G4" s="139">
        <f aca="true" t="shared" si="1" ref="G4:G9">F4/D4*100</f>
        <v>-29.78759350774038</v>
      </c>
    </row>
    <row r="5" spans="1:7" ht="27.75" customHeight="1">
      <c r="A5" s="147" t="s">
        <v>99</v>
      </c>
      <c r="B5" s="206">
        <v>1517507</v>
      </c>
      <c r="C5" s="65">
        <f>B5/$B$4*100</f>
        <v>4.840914718437429</v>
      </c>
      <c r="D5" s="206">
        <v>1619145</v>
      </c>
      <c r="E5" s="65">
        <f>D5/$D$4*100</f>
        <v>3.626572218487344</v>
      </c>
      <c r="F5" s="109">
        <f t="shared" si="0"/>
        <v>-101638</v>
      </c>
      <c r="G5" s="151">
        <f t="shared" si="1"/>
        <v>-6.2772636175265335</v>
      </c>
    </row>
    <row r="6" spans="1:7" ht="27.75" customHeight="1">
      <c r="A6" s="147" t="s">
        <v>100</v>
      </c>
      <c r="B6" s="206">
        <v>2531409</v>
      </c>
      <c r="C6" s="65">
        <f>B6/$B$4*100</f>
        <v>8.07530712312034</v>
      </c>
      <c r="D6" s="206">
        <v>2495761</v>
      </c>
      <c r="E6" s="65">
        <f aca="true" t="shared" si="2" ref="E6:E11">D6/$D$4*100</f>
        <v>5.5900228247526895</v>
      </c>
      <c r="F6" s="109">
        <f t="shared" si="0"/>
        <v>35648</v>
      </c>
      <c r="G6" s="151">
        <f t="shared" si="1"/>
        <v>1.4283418965197388</v>
      </c>
    </row>
    <row r="7" spans="1:7" ht="27.75" customHeight="1">
      <c r="A7" s="147" t="s">
        <v>101</v>
      </c>
      <c r="B7" s="252">
        <v>2453476</v>
      </c>
      <c r="C7" s="65">
        <f>B7/$B$4*100</f>
        <v>7.8266973923237195</v>
      </c>
      <c r="D7" s="252">
        <v>3022983</v>
      </c>
      <c r="E7" s="65">
        <f t="shared" si="2"/>
        <v>6.7708983227317665</v>
      </c>
      <c r="F7" s="109">
        <f t="shared" si="0"/>
        <v>-569507</v>
      </c>
      <c r="G7" s="151">
        <f t="shared" si="1"/>
        <v>-18.839239254736135</v>
      </c>
    </row>
    <row r="8" spans="1:7" ht="27.75" customHeight="1">
      <c r="A8" s="147" t="s">
        <v>102</v>
      </c>
      <c r="B8" s="252">
        <v>8673587</v>
      </c>
      <c r="C8" s="65">
        <f>B8/$B$4*100</f>
        <v>27.669127700859075</v>
      </c>
      <c r="D8" s="252">
        <v>10349388</v>
      </c>
      <c r="E8" s="65">
        <f t="shared" si="2"/>
        <v>23.180631135041207</v>
      </c>
      <c r="F8" s="109">
        <f t="shared" si="0"/>
        <v>-1675801</v>
      </c>
      <c r="G8" s="151">
        <f t="shared" si="1"/>
        <v>-16.19227146571372</v>
      </c>
    </row>
    <row r="9" spans="1:7" ht="27.75" customHeight="1">
      <c r="A9" s="147" t="s">
        <v>103</v>
      </c>
      <c r="B9" s="252">
        <v>16171547</v>
      </c>
      <c r="C9" s="65">
        <f>B9/$B$4*100</f>
        <v>51.58795306525944</v>
      </c>
      <c r="D9" s="252">
        <v>15489225</v>
      </c>
      <c r="E9" s="65">
        <f t="shared" si="2"/>
        <v>34.69287375182558</v>
      </c>
      <c r="F9" s="109">
        <f t="shared" si="0"/>
        <v>682322</v>
      </c>
      <c r="G9" s="151">
        <f t="shared" si="1"/>
        <v>4.4051397019541</v>
      </c>
    </row>
    <row r="10" spans="1:9" ht="27.75" customHeight="1">
      <c r="A10" s="147" t="s">
        <v>104</v>
      </c>
      <c r="B10" s="45" t="s">
        <v>166</v>
      </c>
      <c r="C10" s="51" t="s">
        <v>166</v>
      </c>
      <c r="D10" s="253">
        <v>5910972</v>
      </c>
      <c r="E10" s="65">
        <f t="shared" si="2"/>
        <v>13.23943614651966</v>
      </c>
      <c r="F10" s="45" t="s">
        <v>166</v>
      </c>
      <c r="G10" s="315" t="s">
        <v>166</v>
      </c>
      <c r="H10" s="150"/>
      <c r="I10" s="111"/>
    </row>
    <row r="11" spans="1:7" ht="27.75" customHeight="1">
      <c r="A11" s="163" t="s">
        <v>0</v>
      </c>
      <c r="B11" s="313" t="s">
        <v>166</v>
      </c>
      <c r="C11" s="314" t="s">
        <v>166</v>
      </c>
      <c r="D11" s="279">
        <v>5759231</v>
      </c>
      <c r="E11" s="66">
        <f t="shared" si="2"/>
        <v>12.899565600641749</v>
      </c>
      <c r="F11" s="313" t="s">
        <v>166</v>
      </c>
      <c r="G11" s="316" t="s">
        <v>166</v>
      </c>
    </row>
    <row r="12" spans="1:7" ht="14.25">
      <c r="A12" s="89"/>
      <c r="B12" s="110"/>
      <c r="C12" s="229"/>
      <c r="D12" s="110"/>
      <c r="E12" s="229"/>
      <c r="F12" s="112"/>
      <c r="G12" s="32"/>
    </row>
    <row r="13" spans="2:7" ht="14.25">
      <c r="B13" s="226"/>
      <c r="C13" s="227"/>
      <c r="D13" s="226"/>
      <c r="E13" s="227"/>
      <c r="F13" s="205"/>
      <c r="G13" s="205"/>
    </row>
    <row r="14" spans="1:5" ht="13.5">
      <c r="A14" s="113"/>
      <c r="B14" s="18"/>
      <c r="C14" s="228"/>
      <c r="D14" s="18"/>
      <c r="E14" s="228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49</v>
      </c>
      <c r="B1" s="2"/>
      <c r="C1" s="2"/>
      <c r="D1" s="2"/>
      <c r="E1" s="2"/>
      <c r="F1" s="2"/>
      <c r="G1" s="2"/>
      <c r="H1" s="70"/>
    </row>
    <row r="2" spans="1:8" ht="27.75" customHeight="1">
      <c r="A2" s="373" t="s">
        <v>50</v>
      </c>
      <c r="B2" s="373"/>
      <c r="C2" s="372" t="s">
        <v>167</v>
      </c>
      <c r="D2" s="373"/>
      <c r="E2" s="372" t="s">
        <v>106</v>
      </c>
      <c r="F2" s="373"/>
      <c r="G2" s="378" t="s">
        <v>51</v>
      </c>
      <c r="H2" s="379"/>
    </row>
    <row r="3" spans="1:8" ht="27.75" customHeight="1">
      <c r="A3" s="382"/>
      <c r="B3" s="382"/>
      <c r="C3" s="158" t="s">
        <v>47</v>
      </c>
      <c r="D3" s="170" t="s">
        <v>93</v>
      </c>
      <c r="E3" s="158" t="s">
        <v>47</v>
      </c>
      <c r="F3" s="170" t="s">
        <v>93</v>
      </c>
      <c r="G3" s="160" t="s">
        <v>48</v>
      </c>
      <c r="H3" s="171" t="s">
        <v>37</v>
      </c>
    </row>
    <row r="4" spans="1:8" s="26" customFormat="1" ht="27.75" customHeight="1">
      <c r="A4" s="381" t="s">
        <v>19</v>
      </c>
      <c r="B4" s="381"/>
      <c r="C4" s="99">
        <v>41260515</v>
      </c>
      <c r="D4" s="25">
        <v>100</v>
      </c>
      <c r="E4" s="99">
        <v>44646705</v>
      </c>
      <c r="F4" s="242" t="s">
        <v>53</v>
      </c>
      <c r="G4" s="99">
        <f>C4-E4</f>
        <v>-3386190</v>
      </c>
      <c r="H4" s="144">
        <f>G4/E4*100</f>
        <v>-7.584411884370862</v>
      </c>
    </row>
    <row r="5" spans="1:8" ht="27.75" customHeight="1">
      <c r="A5" s="85">
        <v>9</v>
      </c>
      <c r="B5" s="172" t="s">
        <v>142</v>
      </c>
      <c r="C5" s="39">
        <v>1247740</v>
      </c>
      <c r="D5" s="65">
        <f>C5/$C$4*100</f>
        <v>3.0240533837253363</v>
      </c>
      <c r="E5" s="23" t="s">
        <v>68</v>
      </c>
      <c r="F5" s="285" t="s">
        <v>68</v>
      </c>
      <c r="G5" s="240" t="s">
        <v>68</v>
      </c>
      <c r="H5" s="23" t="s">
        <v>68</v>
      </c>
    </row>
    <row r="6" spans="1:8" ht="27.75" customHeight="1">
      <c r="A6" s="85">
        <v>10</v>
      </c>
      <c r="B6" s="230" t="s">
        <v>143</v>
      </c>
      <c r="C6" s="280">
        <v>201622</v>
      </c>
      <c r="D6" s="65">
        <f>C6/$C$4*100</f>
        <v>0.48865604319286854</v>
      </c>
      <c r="E6" s="23" t="s">
        <v>68</v>
      </c>
      <c r="F6" s="285" t="s">
        <v>68</v>
      </c>
      <c r="G6" s="240" t="s">
        <v>68</v>
      </c>
      <c r="H6" s="23" t="s">
        <v>68</v>
      </c>
    </row>
    <row r="7" spans="1:8" ht="27.75" customHeight="1">
      <c r="A7" s="85">
        <v>11</v>
      </c>
      <c r="B7" s="172" t="s">
        <v>144</v>
      </c>
      <c r="C7" s="241">
        <v>99513</v>
      </c>
      <c r="D7" s="65">
        <f>C7/$C$4*100</f>
        <v>0.24118215683929298</v>
      </c>
      <c r="E7" s="23" t="s">
        <v>68</v>
      </c>
      <c r="F7" s="285" t="s">
        <v>68</v>
      </c>
      <c r="G7" s="240" t="s">
        <v>68</v>
      </c>
      <c r="H7" s="23" t="s">
        <v>68</v>
      </c>
    </row>
    <row r="8" spans="1:8" ht="27.75" customHeight="1">
      <c r="A8" s="85">
        <v>12</v>
      </c>
      <c r="B8" s="172" t="s">
        <v>145</v>
      </c>
      <c r="C8" s="47">
        <v>1926562</v>
      </c>
      <c r="D8" s="65">
        <f aca="true" t="shared" si="0" ref="D8:D28">C8/$C$4*100</f>
        <v>4.669263095722387</v>
      </c>
      <c r="E8" s="23" t="s">
        <v>68</v>
      </c>
      <c r="F8" s="285" t="s">
        <v>68</v>
      </c>
      <c r="G8" s="240" t="s">
        <v>68</v>
      </c>
      <c r="H8" s="23" t="s">
        <v>68</v>
      </c>
    </row>
    <row r="9" spans="1:8" ht="27.75" customHeight="1">
      <c r="A9" s="85">
        <v>13</v>
      </c>
      <c r="B9" s="172" t="s">
        <v>146</v>
      </c>
      <c r="C9" s="47">
        <v>1412516</v>
      </c>
      <c r="D9" s="65">
        <f t="shared" si="0"/>
        <v>3.4234085541588613</v>
      </c>
      <c r="E9" s="23" t="s">
        <v>68</v>
      </c>
      <c r="F9" s="285" t="s">
        <v>68</v>
      </c>
      <c r="G9" s="240" t="s">
        <v>68</v>
      </c>
      <c r="H9" s="23" t="s">
        <v>68</v>
      </c>
    </row>
    <row r="10" spans="1:8" ht="27.75" customHeight="1">
      <c r="A10" s="85">
        <v>14</v>
      </c>
      <c r="B10" s="172" t="s">
        <v>147</v>
      </c>
      <c r="C10" s="47">
        <v>124374</v>
      </c>
      <c r="D10" s="65">
        <f t="shared" si="0"/>
        <v>0.30143588852441616</v>
      </c>
      <c r="E10" s="23" t="s">
        <v>68</v>
      </c>
      <c r="F10" s="285" t="s">
        <v>68</v>
      </c>
      <c r="G10" s="240" t="s">
        <v>68</v>
      </c>
      <c r="H10" s="23" t="s">
        <v>68</v>
      </c>
    </row>
    <row r="11" spans="1:8" ht="27.75" customHeight="1">
      <c r="A11" s="85">
        <v>15</v>
      </c>
      <c r="B11" s="172" t="s">
        <v>148</v>
      </c>
      <c r="C11" s="47">
        <v>263303</v>
      </c>
      <c r="D11" s="65">
        <f t="shared" si="0"/>
        <v>0.6381476333972079</v>
      </c>
      <c r="E11" s="23" t="s">
        <v>68</v>
      </c>
      <c r="F11" s="285" t="s">
        <v>68</v>
      </c>
      <c r="G11" s="240" t="s">
        <v>68</v>
      </c>
      <c r="H11" s="23" t="s">
        <v>68</v>
      </c>
    </row>
    <row r="12" spans="1:8" ht="27.75" customHeight="1">
      <c r="A12" s="85">
        <v>16</v>
      </c>
      <c r="B12" s="172" t="s">
        <v>149</v>
      </c>
      <c r="C12" s="47">
        <v>3844746</v>
      </c>
      <c r="D12" s="65">
        <f t="shared" si="0"/>
        <v>9.318221064375953</v>
      </c>
      <c r="E12" s="23" t="s">
        <v>68</v>
      </c>
      <c r="F12" s="285" t="s">
        <v>68</v>
      </c>
      <c r="G12" s="240" t="s">
        <v>68</v>
      </c>
      <c r="H12" s="23" t="s">
        <v>68</v>
      </c>
    </row>
    <row r="13" spans="1:8" ht="27.75" customHeight="1">
      <c r="A13" s="85">
        <v>17</v>
      </c>
      <c r="B13" s="172" t="s">
        <v>150</v>
      </c>
      <c r="C13" s="21" t="s">
        <v>166</v>
      </c>
      <c r="D13" s="207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</row>
    <row r="14" spans="1:8" ht="27.75" customHeight="1">
      <c r="A14" s="85">
        <v>18</v>
      </c>
      <c r="B14" s="230" t="s">
        <v>151</v>
      </c>
      <c r="C14" s="280">
        <v>5761073</v>
      </c>
      <c r="D14" s="65">
        <f t="shared" si="0"/>
        <v>13.962678362109635</v>
      </c>
      <c r="E14" s="23" t="s">
        <v>68</v>
      </c>
      <c r="F14" s="285" t="s">
        <v>68</v>
      </c>
      <c r="G14" s="240" t="s">
        <v>68</v>
      </c>
      <c r="H14" s="23" t="s">
        <v>68</v>
      </c>
    </row>
    <row r="15" spans="1:8" ht="27.75" customHeight="1">
      <c r="A15" s="85">
        <v>19</v>
      </c>
      <c r="B15" s="172" t="s">
        <v>152</v>
      </c>
      <c r="C15" s="47" t="s">
        <v>166</v>
      </c>
      <c r="D15" s="293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</row>
    <row r="16" spans="1:8" ht="27.75" customHeight="1">
      <c r="A16" s="85">
        <v>20</v>
      </c>
      <c r="B16" s="172" t="s">
        <v>153</v>
      </c>
      <c r="C16" s="47" t="s">
        <v>68</v>
      </c>
      <c r="D16" s="293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</row>
    <row r="17" spans="1:8" ht="27.75" customHeight="1">
      <c r="A17" s="85">
        <v>21</v>
      </c>
      <c r="B17" s="230" t="s">
        <v>154</v>
      </c>
      <c r="C17" s="312">
        <v>691478</v>
      </c>
      <c r="D17" s="65">
        <f t="shared" si="0"/>
        <v>1.6758831051914886</v>
      </c>
      <c r="E17" s="23" t="s">
        <v>68</v>
      </c>
      <c r="F17" s="285" t="s">
        <v>68</v>
      </c>
      <c r="G17" s="240" t="s">
        <v>68</v>
      </c>
      <c r="H17" s="23" t="s">
        <v>68</v>
      </c>
    </row>
    <row r="18" spans="1:8" ht="27.75" customHeight="1">
      <c r="A18" s="85">
        <v>22</v>
      </c>
      <c r="B18" s="172" t="s">
        <v>155</v>
      </c>
      <c r="C18" s="243">
        <v>435973</v>
      </c>
      <c r="D18" s="65">
        <f t="shared" si="0"/>
        <v>1.0566348965833317</v>
      </c>
      <c r="E18" s="23" t="s">
        <v>68</v>
      </c>
      <c r="F18" s="285" t="s">
        <v>68</v>
      </c>
      <c r="G18" s="240" t="s">
        <v>68</v>
      </c>
      <c r="H18" s="23" t="s">
        <v>68</v>
      </c>
    </row>
    <row r="19" spans="1:8" ht="27.75" customHeight="1">
      <c r="A19" s="85">
        <v>23</v>
      </c>
      <c r="B19" s="172" t="s">
        <v>156</v>
      </c>
      <c r="C19" s="47">
        <v>2942281</v>
      </c>
      <c r="D19" s="65">
        <f t="shared" si="0"/>
        <v>7.130984671422545</v>
      </c>
      <c r="E19" s="23" t="s">
        <v>68</v>
      </c>
      <c r="F19" s="285" t="s">
        <v>68</v>
      </c>
      <c r="G19" s="240" t="s">
        <v>68</v>
      </c>
      <c r="H19" s="23" t="s">
        <v>68</v>
      </c>
    </row>
    <row r="20" spans="1:8" ht="27.75" customHeight="1">
      <c r="A20" s="85">
        <v>24</v>
      </c>
      <c r="B20" s="172" t="s">
        <v>157</v>
      </c>
      <c r="C20" s="47">
        <v>2472257</v>
      </c>
      <c r="D20" s="65">
        <f t="shared" si="0"/>
        <v>5.991822932893591</v>
      </c>
      <c r="E20" s="23" t="s">
        <v>68</v>
      </c>
      <c r="F20" s="285" t="s">
        <v>68</v>
      </c>
      <c r="G20" s="240" t="s">
        <v>68</v>
      </c>
      <c r="H20" s="23" t="s">
        <v>68</v>
      </c>
    </row>
    <row r="21" spans="1:8" ht="27.75" customHeight="1">
      <c r="A21" s="85">
        <v>25</v>
      </c>
      <c r="B21" s="172" t="s">
        <v>158</v>
      </c>
      <c r="C21" s="47">
        <v>1094270</v>
      </c>
      <c r="D21" s="65">
        <f t="shared" si="0"/>
        <v>2.652099713248853</v>
      </c>
      <c r="E21" s="23" t="s">
        <v>68</v>
      </c>
      <c r="F21" s="285" t="s">
        <v>68</v>
      </c>
      <c r="G21" s="240" t="s">
        <v>68</v>
      </c>
      <c r="H21" s="23" t="s">
        <v>68</v>
      </c>
    </row>
    <row r="22" spans="1:8" ht="27.75" customHeight="1">
      <c r="A22" s="85">
        <v>26</v>
      </c>
      <c r="B22" s="172" t="s">
        <v>159</v>
      </c>
      <c r="C22" s="47">
        <v>1592281</v>
      </c>
      <c r="D22" s="65">
        <f t="shared" si="0"/>
        <v>3.859091434025969</v>
      </c>
      <c r="E22" s="23" t="s">
        <v>68</v>
      </c>
      <c r="F22" s="285" t="s">
        <v>68</v>
      </c>
      <c r="G22" s="240" t="s">
        <v>68</v>
      </c>
      <c r="H22" s="23" t="s">
        <v>68</v>
      </c>
    </row>
    <row r="23" spans="1:8" ht="27.75" customHeight="1">
      <c r="A23" s="85">
        <v>27</v>
      </c>
      <c r="B23" s="172" t="s">
        <v>160</v>
      </c>
      <c r="C23" s="47">
        <v>2617305</v>
      </c>
      <c r="D23" s="65">
        <f t="shared" si="0"/>
        <v>6.343364836817961</v>
      </c>
      <c r="E23" s="23" t="s">
        <v>68</v>
      </c>
      <c r="F23" s="285" t="s">
        <v>68</v>
      </c>
      <c r="G23" s="240" t="s">
        <v>68</v>
      </c>
      <c r="H23" s="23" t="s">
        <v>68</v>
      </c>
    </row>
    <row r="24" spans="1:8" ht="27.75" customHeight="1">
      <c r="A24" s="85">
        <v>28</v>
      </c>
      <c r="B24" s="172" t="s">
        <v>161</v>
      </c>
      <c r="C24" s="47">
        <v>5180831</v>
      </c>
      <c r="D24" s="65">
        <f t="shared" si="0"/>
        <v>12.556389565181142</v>
      </c>
      <c r="E24" s="23" t="s">
        <v>68</v>
      </c>
      <c r="F24" s="285" t="s">
        <v>68</v>
      </c>
      <c r="G24" s="240" t="s">
        <v>68</v>
      </c>
      <c r="H24" s="23" t="s">
        <v>68</v>
      </c>
    </row>
    <row r="25" spans="1:8" ht="27.75" customHeight="1">
      <c r="A25" s="85">
        <v>29</v>
      </c>
      <c r="B25" s="172" t="s">
        <v>162</v>
      </c>
      <c r="C25" s="47">
        <v>4039532</v>
      </c>
      <c r="D25" s="65">
        <f t="shared" si="0"/>
        <v>9.790309209664494</v>
      </c>
      <c r="E25" s="23" t="s">
        <v>68</v>
      </c>
      <c r="F25" s="285" t="s">
        <v>68</v>
      </c>
      <c r="G25" s="240" t="s">
        <v>68</v>
      </c>
      <c r="H25" s="23" t="s">
        <v>68</v>
      </c>
    </row>
    <row r="26" spans="1:8" ht="27.75" customHeight="1">
      <c r="A26" s="85">
        <v>30</v>
      </c>
      <c r="B26" s="172" t="s">
        <v>163</v>
      </c>
      <c r="C26" s="47">
        <v>728265</v>
      </c>
      <c r="D26" s="65">
        <f t="shared" si="0"/>
        <v>1.7650409840982353</v>
      </c>
      <c r="E26" s="23" t="s">
        <v>68</v>
      </c>
      <c r="F26" s="285" t="s">
        <v>68</v>
      </c>
      <c r="G26" s="240" t="s">
        <v>68</v>
      </c>
      <c r="H26" s="23" t="s">
        <v>68</v>
      </c>
    </row>
    <row r="27" spans="1:8" ht="27.75" customHeight="1">
      <c r="A27" s="85">
        <v>31</v>
      </c>
      <c r="B27" s="172" t="s">
        <v>164</v>
      </c>
      <c r="C27" s="47">
        <v>3119261</v>
      </c>
      <c r="D27" s="65">
        <f t="shared" si="0"/>
        <v>7.559917756722134</v>
      </c>
      <c r="E27" s="23" t="s">
        <v>68</v>
      </c>
      <c r="F27" s="285" t="s">
        <v>68</v>
      </c>
      <c r="G27" s="240" t="s">
        <v>68</v>
      </c>
      <c r="H27" s="23" t="s">
        <v>68</v>
      </c>
    </row>
    <row r="28" spans="1:8" ht="27.75" customHeight="1">
      <c r="A28" s="134">
        <v>32</v>
      </c>
      <c r="B28" s="173" t="s">
        <v>165</v>
      </c>
      <c r="C28" s="130">
        <v>695624</v>
      </c>
      <c r="D28" s="66">
        <f t="shared" si="0"/>
        <v>1.6859314528672267</v>
      </c>
      <c r="E28" s="286" t="s">
        <v>68</v>
      </c>
      <c r="F28" s="287" t="s">
        <v>68</v>
      </c>
      <c r="G28" s="288" t="s">
        <v>68</v>
      </c>
      <c r="H28" s="281" t="s">
        <v>68</v>
      </c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6" s="16" customFormat="1" ht="15.75" customHeight="1">
      <c r="A30" s="354"/>
      <c r="B30" s="355"/>
      <c r="C30" s="116"/>
      <c r="D30" s="15"/>
      <c r="E30" s="19"/>
      <c r="F30" s="15"/>
    </row>
    <row r="31" spans="1:6" s="16" customFormat="1" ht="15.75" customHeight="1">
      <c r="A31" s="85"/>
      <c r="B31" s="13"/>
      <c r="C31" s="117"/>
      <c r="D31" s="15"/>
      <c r="E31" s="19"/>
      <c r="F31" s="15"/>
    </row>
    <row r="32" spans="1:6" s="16" customFormat="1" ht="15.75" customHeight="1">
      <c r="A32" s="85"/>
      <c r="B32" s="13"/>
      <c r="C32" s="117"/>
      <c r="D32" s="15"/>
      <c r="E32" s="19"/>
      <c r="F32" s="15"/>
    </row>
    <row r="33" spans="1:6" s="16" customFormat="1" ht="15.75" customHeight="1">
      <c r="A33" s="85"/>
      <c r="B33" s="13"/>
      <c r="C33" s="117"/>
      <c r="D33" s="15"/>
      <c r="E33" s="19"/>
      <c r="F33" s="15"/>
    </row>
    <row r="34" spans="1:6" s="16" customFormat="1" ht="15.75" customHeight="1">
      <c r="A34" s="85"/>
      <c r="B34" s="13"/>
      <c r="C34" s="117"/>
      <c r="D34" s="15"/>
      <c r="E34" s="102"/>
      <c r="F34" s="15"/>
    </row>
    <row r="35" spans="1:6" s="16" customFormat="1" ht="15.75" customHeight="1">
      <c r="A35" s="85"/>
      <c r="B35" s="13"/>
      <c r="C35" s="117"/>
      <c r="D35" s="15"/>
      <c r="E35" s="19"/>
      <c r="F35" s="15"/>
    </row>
    <row r="36" spans="1:6" s="16" customFormat="1" ht="15.75" customHeight="1">
      <c r="A36" s="85"/>
      <c r="B36" s="13"/>
      <c r="C36" s="118"/>
      <c r="D36" s="15"/>
      <c r="E36" s="19"/>
      <c r="F36" s="15"/>
    </row>
    <row r="37" spans="1:6" s="16" customFormat="1" ht="15.75" customHeight="1">
      <c r="A37" s="85"/>
      <c r="B37" s="13"/>
      <c r="C37" s="117"/>
      <c r="D37" s="15"/>
      <c r="E37" s="19"/>
      <c r="F37" s="15"/>
    </row>
    <row r="38" spans="1:9" s="16" customFormat="1" ht="15.75" customHeight="1">
      <c r="A38" s="85"/>
      <c r="B38" s="13"/>
      <c r="C38" s="118"/>
      <c r="D38" s="15"/>
      <c r="E38" s="19"/>
      <c r="F38" s="15"/>
      <c r="H38" s="85"/>
      <c r="I38" s="13"/>
    </row>
    <row r="39" spans="1:9" s="16" customFormat="1" ht="15.75" customHeight="1">
      <c r="A39" s="386"/>
      <c r="B39" s="386"/>
      <c r="C39" s="119"/>
      <c r="D39" s="15"/>
      <c r="E39" s="19"/>
      <c r="F39" s="15"/>
      <c r="H39" s="85"/>
      <c r="I39" s="13"/>
    </row>
    <row r="40" spans="1:9" s="16" customFormat="1" ht="14.25">
      <c r="A40" s="84"/>
      <c r="B40" s="71"/>
      <c r="C40" s="19"/>
      <c r="H40" s="85"/>
      <c r="I40" s="13"/>
    </row>
    <row r="41" spans="8:9" s="16" customFormat="1" ht="14.25">
      <c r="H41" s="85"/>
      <c r="I41" s="13"/>
    </row>
    <row r="42" spans="8:9" s="16" customFormat="1" ht="14.25">
      <c r="H42" s="85"/>
      <c r="I42" s="13"/>
    </row>
    <row r="43" spans="8:9" s="16" customFormat="1" ht="14.25">
      <c r="H43" s="85"/>
      <c r="I43" s="13"/>
    </row>
    <row r="44" spans="8:9" s="16" customFormat="1" ht="14.25">
      <c r="H44" s="31"/>
      <c r="I44" s="13"/>
    </row>
    <row r="45" spans="3:9" s="16" customFormat="1" ht="14.25">
      <c r="C45" s="119"/>
      <c r="H45" s="85"/>
      <c r="I45" s="13"/>
    </row>
    <row r="46" spans="8:9" s="16" customFormat="1" ht="14.25">
      <c r="H46" s="85"/>
      <c r="I46" s="13"/>
    </row>
    <row r="47" spans="8:9" s="16" customFormat="1" ht="14.25">
      <c r="H47" s="85"/>
      <c r="I47" s="13"/>
    </row>
    <row r="48" spans="8:9" s="16" customFormat="1" ht="13.5">
      <c r="H48" s="85"/>
      <c r="I48" s="80"/>
    </row>
    <row r="49" spans="8:9" s="16" customFormat="1" ht="14.25">
      <c r="H49" s="85"/>
      <c r="I49" s="13"/>
    </row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</sheetData>
  <mergeCells count="8">
    <mergeCell ref="A39:B39"/>
    <mergeCell ref="G2:H2"/>
    <mergeCell ref="A30:B30"/>
    <mergeCell ref="A4:B4"/>
    <mergeCell ref="A2:B3"/>
    <mergeCell ref="C2:D2"/>
    <mergeCell ref="E2:F2"/>
    <mergeCell ref="A29:H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138</v>
      </c>
    </row>
    <row r="2" ht="27" customHeight="1">
      <c r="A2" s="8"/>
    </row>
    <row r="3" spans="1:2" ht="27" customHeight="1">
      <c r="A3" s="2" t="s">
        <v>117</v>
      </c>
      <c r="B3" s="6"/>
    </row>
    <row r="4" spans="1:7" ht="27" customHeight="1">
      <c r="A4" s="11"/>
      <c r="B4" s="3"/>
      <c r="C4" s="356" t="s">
        <v>57</v>
      </c>
      <c r="D4" s="356"/>
      <c r="E4" s="356"/>
      <c r="F4" s="356"/>
      <c r="G4" s="356"/>
    </row>
    <row r="5" spans="1:9" ht="27" customHeight="1">
      <c r="A5" s="174" t="s">
        <v>88</v>
      </c>
      <c r="B5" s="162" t="s">
        <v>67</v>
      </c>
      <c r="C5" s="162" t="s">
        <v>89</v>
      </c>
      <c r="D5" s="162" t="s">
        <v>90</v>
      </c>
      <c r="E5" s="162" t="s">
        <v>96</v>
      </c>
      <c r="F5" s="162" t="s">
        <v>110</v>
      </c>
      <c r="G5" s="162" t="s">
        <v>181</v>
      </c>
      <c r="H5" s="22"/>
      <c r="I5" s="22"/>
    </row>
    <row r="6" spans="1:7" ht="27" customHeight="1">
      <c r="A6" s="147" t="s">
        <v>11</v>
      </c>
      <c r="B6" s="48">
        <v>14507994</v>
      </c>
      <c r="C6" s="48">
        <v>14802848</v>
      </c>
      <c r="D6" s="48">
        <v>16117413</v>
      </c>
      <c r="E6" s="48">
        <v>16510657</v>
      </c>
      <c r="F6" s="250">
        <v>16413122</v>
      </c>
      <c r="G6" s="250">
        <v>13608470</v>
      </c>
    </row>
    <row r="7" spans="1:7" ht="27" customHeight="1">
      <c r="A7" s="147" t="s">
        <v>14</v>
      </c>
      <c r="B7" s="37">
        <v>101.7</v>
      </c>
      <c r="C7" s="37">
        <f>C6/B6*100</f>
        <v>102.03235540351064</v>
      </c>
      <c r="D7" s="37">
        <f>D6/C6*100</f>
        <v>108.88048705222131</v>
      </c>
      <c r="E7" s="37">
        <f>E6/D6*100</f>
        <v>102.43987046804597</v>
      </c>
      <c r="F7" s="37">
        <f>F6/E6*100</f>
        <v>99.40926033409815</v>
      </c>
      <c r="G7" s="37">
        <f>G6/F6*100</f>
        <v>82.91213578988813</v>
      </c>
    </row>
    <row r="8" spans="1:7" ht="27" customHeight="1">
      <c r="A8" s="176" t="s">
        <v>15</v>
      </c>
      <c r="B8" s="128">
        <v>1104</v>
      </c>
      <c r="C8" s="128">
        <v>1108</v>
      </c>
      <c r="D8" s="90">
        <v>1169</v>
      </c>
      <c r="E8" s="90">
        <v>1182</v>
      </c>
      <c r="F8" s="90">
        <v>1104</v>
      </c>
      <c r="G8" s="211">
        <v>935</v>
      </c>
    </row>
    <row r="9" spans="1:7" ht="27" customHeight="1">
      <c r="A9" s="163" t="s">
        <v>16</v>
      </c>
      <c r="B9" s="49">
        <v>46.9</v>
      </c>
      <c r="C9" s="49">
        <v>43.4</v>
      </c>
      <c r="D9" s="212">
        <v>42.8</v>
      </c>
      <c r="E9" s="212">
        <v>41.8</v>
      </c>
      <c r="F9" s="212">
        <v>38.8</v>
      </c>
      <c r="G9" s="212">
        <v>33.4</v>
      </c>
    </row>
    <row r="10" ht="15.75" customHeight="1">
      <c r="A10" s="40"/>
    </row>
    <row r="11" spans="1:7" ht="13.5">
      <c r="A11" s="203"/>
      <c r="B11" s="22"/>
      <c r="C11" s="22"/>
      <c r="D11" s="22"/>
      <c r="E11" s="22"/>
      <c r="F11" s="22"/>
      <c r="G11" s="22"/>
    </row>
    <row r="12" spans="2:7" ht="13.5">
      <c r="B12" s="319"/>
      <c r="C12" s="319"/>
      <c r="D12" s="319"/>
      <c r="E12" s="319"/>
      <c r="F12" s="319"/>
      <c r="G12" s="319"/>
    </row>
    <row r="14" ht="13.5">
      <c r="A14" s="138"/>
    </row>
    <row r="15" spans="2:7" ht="13.5">
      <c r="B15" s="205"/>
      <c r="C15" s="205"/>
      <c r="D15" s="205"/>
      <c r="E15" s="95"/>
      <c r="F15" s="22"/>
      <c r="G15" s="22"/>
    </row>
    <row r="16" spans="2:5" ht="13.5">
      <c r="B16" s="205"/>
      <c r="C16" s="205"/>
      <c r="D16" s="205"/>
      <c r="E16" s="95"/>
    </row>
    <row r="17" spans="2:7" ht="13.5">
      <c r="B17" s="205"/>
      <c r="C17" s="205"/>
      <c r="D17" s="205"/>
      <c r="E17" s="95"/>
      <c r="F17" s="95"/>
      <c r="G17" s="310"/>
    </row>
  </sheetData>
  <mergeCells count="1">
    <mergeCell ref="C4:G4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6" customFormat="1" ht="27.75" customHeight="1">
      <c r="A1" s="2" t="s">
        <v>118</v>
      </c>
      <c r="B1" s="1"/>
      <c r="C1" s="1"/>
      <c r="D1" s="1"/>
      <c r="E1" s="1"/>
      <c r="F1" s="1"/>
      <c r="G1" s="70"/>
    </row>
    <row r="2" spans="1:7" ht="27.75" customHeight="1">
      <c r="A2" s="375" t="s">
        <v>33</v>
      </c>
      <c r="B2" s="372" t="s">
        <v>167</v>
      </c>
      <c r="C2" s="373"/>
      <c r="D2" s="372" t="s">
        <v>106</v>
      </c>
      <c r="E2" s="373"/>
      <c r="F2" s="378" t="s">
        <v>51</v>
      </c>
      <c r="G2" s="379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48</v>
      </c>
      <c r="G3" s="161" t="s">
        <v>37</v>
      </c>
    </row>
    <row r="4" spans="1:7" s="1" customFormat="1" ht="27.75" customHeight="1">
      <c r="A4" s="215" t="s">
        <v>105</v>
      </c>
      <c r="B4" s="99">
        <v>13608470</v>
      </c>
      <c r="C4" s="257">
        <v>100</v>
      </c>
      <c r="D4" s="99">
        <f>SUM(D5:D11)</f>
        <v>16413122</v>
      </c>
      <c r="E4" s="257">
        <f>SUM(E5:E11)</f>
        <v>100</v>
      </c>
      <c r="F4" s="244">
        <f aca="true" t="shared" si="0" ref="F4:F9">B4-D4</f>
        <v>-2804652</v>
      </c>
      <c r="G4" s="245">
        <f aca="true" t="shared" si="1" ref="G4:G9">F4/D4*100</f>
        <v>-17.087864210111885</v>
      </c>
    </row>
    <row r="5" spans="1:9" ht="27.75" customHeight="1">
      <c r="A5" s="177" t="s">
        <v>6</v>
      </c>
      <c r="B5" s="46">
        <v>747040</v>
      </c>
      <c r="C5" s="68">
        <f>B5/$B$4*100</f>
        <v>5.489522334252124</v>
      </c>
      <c r="D5" s="46">
        <v>816572</v>
      </c>
      <c r="E5" s="68">
        <f>D5/$D$4*100</f>
        <v>4.9751168607654295</v>
      </c>
      <c r="F5" s="47">
        <f t="shared" si="0"/>
        <v>-69532</v>
      </c>
      <c r="G5" s="140">
        <f>F5/D5*100</f>
        <v>-8.515109506571374</v>
      </c>
      <c r="I5" s="205"/>
    </row>
    <row r="6" spans="1:7" ht="27.75" customHeight="1">
      <c r="A6" s="177" t="s">
        <v>52</v>
      </c>
      <c r="B6" s="46">
        <v>1088967</v>
      </c>
      <c r="C6" s="68">
        <f>B6/$B$4*100</f>
        <v>8.00212661673208</v>
      </c>
      <c r="D6" s="46">
        <v>1057543</v>
      </c>
      <c r="E6" s="68">
        <f aca="true" t="shared" si="2" ref="E6:E11">D6/$D$4*100</f>
        <v>6.443277519048478</v>
      </c>
      <c r="F6" s="47">
        <f t="shared" si="0"/>
        <v>31424</v>
      </c>
      <c r="G6" s="140">
        <f t="shared" si="1"/>
        <v>2.9714158194985925</v>
      </c>
    </row>
    <row r="7" spans="1:7" ht="27.75" customHeight="1">
      <c r="A7" s="177" t="s">
        <v>54</v>
      </c>
      <c r="B7" s="255">
        <v>1089051</v>
      </c>
      <c r="C7" s="68">
        <f>B7/$B$4*100</f>
        <v>8.002743879363367</v>
      </c>
      <c r="D7" s="255">
        <v>1329055</v>
      </c>
      <c r="E7" s="68">
        <f t="shared" si="2"/>
        <v>8.097514903014796</v>
      </c>
      <c r="F7" s="47">
        <f t="shared" si="0"/>
        <v>-240004</v>
      </c>
      <c r="G7" s="140">
        <f t="shared" si="1"/>
        <v>-18.05824439169184</v>
      </c>
    </row>
    <row r="8" spans="1:7" ht="27.75" customHeight="1">
      <c r="A8" s="177" t="s">
        <v>55</v>
      </c>
      <c r="B8" s="255">
        <v>3394675</v>
      </c>
      <c r="C8" s="68">
        <f>B8/$B$4*100</f>
        <v>24.94530979603144</v>
      </c>
      <c r="D8" s="255">
        <v>3982686</v>
      </c>
      <c r="E8" s="68">
        <f t="shared" si="2"/>
        <v>24.265255568075347</v>
      </c>
      <c r="F8" s="47">
        <f t="shared" si="0"/>
        <v>-588011</v>
      </c>
      <c r="G8" s="140">
        <f t="shared" si="1"/>
        <v>-14.764181760751413</v>
      </c>
    </row>
    <row r="9" spans="1:7" ht="27.75" customHeight="1">
      <c r="A9" s="177" t="s">
        <v>18</v>
      </c>
      <c r="B9" s="255">
        <v>4980895</v>
      </c>
      <c r="C9" s="68">
        <f>B9/$B$4*100</f>
        <v>36.60143278414105</v>
      </c>
      <c r="D9" s="255">
        <v>4867260</v>
      </c>
      <c r="E9" s="68">
        <f t="shared" si="2"/>
        <v>29.654687267906738</v>
      </c>
      <c r="F9" s="47">
        <f t="shared" si="0"/>
        <v>113635</v>
      </c>
      <c r="G9" s="140">
        <f t="shared" si="1"/>
        <v>2.334681114220321</v>
      </c>
    </row>
    <row r="10" spans="1:7" ht="27.75" customHeight="1">
      <c r="A10" s="177" t="s">
        <v>56</v>
      </c>
      <c r="B10" s="45" t="s">
        <v>166</v>
      </c>
      <c r="C10" s="51" t="s">
        <v>166</v>
      </c>
      <c r="D10" s="39">
        <v>1309542</v>
      </c>
      <c r="E10" s="65">
        <f t="shared" si="2"/>
        <v>7.978628319462927</v>
      </c>
      <c r="F10" s="45" t="s">
        <v>166</v>
      </c>
      <c r="G10" s="315" t="s">
        <v>166</v>
      </c>
    </row>
    <row r="11" spans="1:7" ht="27.75" customHeight="1">
      <c r="A11" s="178" t="s">
        <v>7</v>
      </c>
      <c r="B11" s="45" t="s">
        <v>166</v>
      </c>
      <c r="C11" s="51" t="s">
        <v>166</v>
      </c>
      <c r="D11" s="256">
        <v>3050464</v>
      </c>
      <c r="E11" s="68">
        <f t="shared" si="2"/>
        <v>18.585519561726283</v>
      </c>
      <c r="F11" s="45" t="s">
        <v>166</v>
      </c>
      <c r="G11" s="316" t="s">
        <v>166</v>
      </c>
    </row>
    <row r="12" spans="1:7" s="239" customFormat="1" ht="27.75" customHeight="1">
      <c r="A12" s="357"/>
      <c r="B12" s="358"/>
      <c r="C12" s="358"/>
      <c r="D12" s="358"/>
      <c r="E12" s="358"/>
      <c r="F12" s="358"/>
      <c r="G12" s="358"/>
    </row>
    <row r="13" spans="2:6" ht="18" customHeight="1">
      <c r="B13" s="205"/>
      <c r="C13" s="208"/>
      <c r="D13" s="205"/>
      <c r="E13" s="208"/>
      <c r="F13" s="35"/>
    </row>
    <row r="14" spans="1:5" ht="18" customHeight="1">
      <c r="A14" s="16"/>
      <c r="B14" s="232"/>
      <c r="C14" s="33"/>
      <c r="D14" s="232"/>
      <c r="E14" s="33"/>
    </row>
    <row r="15" spans="1:5" ht="18" customHeight="1">
      <c r="A15" s="113"/>
      <c r="B15" s="205"/>
      <c r="C15" s="208"/>
      <c r="D15" s="205"/>
      <c r="E15" s="208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30" customWidth="1"/>
    <col min="5" max="5" width="13.625" style="5" customWidth="1"/>
    <col min="6" max="6" width="10.375" style="30" customWidth="1"/>
    <col min="7" max="7" width="13.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119</v>
      </c>
      <c r="B1" s="3"/>
      <c r="C1" s="28"/>
      <c r="D1" s="29"/>
      <c r="E1" s="28"/>
      <c r="F1" s="29"/>
      <c r="G1" s="3"/>
      <c r="H1" s="9"/>
      <c r="I1" s="16"/>
    </row>
    <row r="2" spans="1:9" ht="27.75" customHeight="1">
      <c r="A2" s="352" t="s">
        <v>50</v>
      </c>
      <c r="B2" s="353"/>
      <c r="C2" s="389" t="s">
        <v>168</v>
      </c>
      <c r="D2" s="390"/>
      <c r="E2" s="389" t="s">
        <v>106</v>
      </c>
      <c r="F2" s="390"/>
      <c r="G2" s="359" t="s">
        <v>51</v>
      </c>
      <c r="H2" s="360"/>
      <c r="I2" s="16"/>
    </row>
    <row r="3" spans="1:9" ht="27.75" customHeight="1">
      <c r="A3" s="387"/>
      <c r="B3" s="388"/>
      <c r="C3" s="180" t="s">
        <v>47</v>
      </c>
      <c r="D3" s="181" t="s">
        <v>1</v>
      </c>
      <c r="E3" s="180" t="s">
        <v>47</v>
      </c>
      <c r="F3" s="181" t="s">
        <v>1</v>
      </c>
      <c r="G3" s="182" t="s">
        <v>48</v>
      </c>
      <c r="H3" s="183" t="s">
        <v>37</v>
      </c>
      <c r="I3" s="16"/>
    </row>
    <row r="4" spans="1:9" s="26" customFormat="1" ht="27.75" customHeight="1">
      <c r="A4" s="350" t="s">
        <v>19</v>
      </c>
      <c r="B4" s="351"/>
      <c r="C4" s="52">
        <v>13608470</v>
      </c>
      <c r="D4" s="27">
        <v>100</v>
      </c>
      <c r="E4" s="52">
        <v>16413122</v>
      </c>
      <c r="F4" s="17" t="s">
        <v>53</v>
      </c>
      <c r="G4" s="52">
        <f>C4-E4</f>
        <v>-2804652</v>
      </c>
      <c r="H4" s="142">
        <f>G4/E4*100</f>
        <v>-17.087864210111885</v>
      </c>
      <c r="I4" s="105"/>
    </row>
    <row r="5" spans="1:9" ht="27.75" customHeight="1">
      <c r="A5" s="184">
        <v>9</v>
      </c>
      <c r="B5" s="185" t="s">
        <v>142</v>
      </c>
      <c r="C5" s="50">
        <v>431575</v>
      </c>
      <c r="D5" s="43">
        <f>C5/$C$4*100</f>
        <v>3.171370477357117</v>
      </c>
      <c r="E5" s="23" t="s">
        <v>68</v>
      </c>
      <c r="F5" s="285" t="s">
        <v>68</v>
      </c>
      <c r="G5" s="240" t="s">
        <v>68</v>
      </c>
      <c r="H5" s="23" t="s">
        <v>68</v>
      </c>
      <c r="I5" s="16"/>
    </row>
    <row r="6" spans="1:9" ht="27.75" customHeight="1">
      <c r="A6" s="184">
        <v>10</v>
      </c>
      <c r="B6" s="185" t="s">
        <v>143</v>
      </c>
      <c r="C6" s="45">
        <v>69803</v>
      </c>
      <c r="D6" s="43">
        <f>C6/$C$4*100</f>
        <v>0.5129378982354372</v>
      </c>
      <c r="E6" s="23" t="s">
        <v>68</v>
      </c>
      <c r="F6" s="285" t="s">
        <v>68</v>
      </c>
      <c r="G6" s="240" t="s">
        <v>68</v>
      </c>
      <c r="H6" s="23" t="s">
        <v>68</v>
      </c>
      <c r="I6" s="16"/>
    </row>
    <row r="7" spans="1:9" ht="27.75" customHeight="1">
      <c r="A7" s="184">
        <v>11</v>
      </c>
      <c r="B7" s="185" t="s">
        <v>144</v>
      </c>
      <c r="C7" s="46">
        <v>75991</v>
      </c>
      <c r="D7" s="43">
        <f>C7/$C$4*100</f>
        <v>0.5584095787402993</v>
      </c>
      <c r="E7" s="23" t="s">
        <v>68</v>
      </c>
      <c r="F7" s="285" t="s">
        <v>68</v>
      </c>
      <c r="G7" s="240" t="s">
        <v>68</v>
      </c>
      <c r="H7" s="23" t="s">
        <v>68</v>
      </c>
      <c r="I7" s="16"/>
    </row>
    <row r="8" spans="1:9" ht="27.75" customHeight="1">
      <c r="A8" s="184">
        <v>12</v>
      </c>
      <c r="B8" s="185" t="s">
        <v>145</v>
      </c>
      <c r="C8" s="50">
        <v>444602</v>
      </c>
      <c r="D8" s="43">
        <f>C8/$C$4*100</f>
        <v>3.267097623759321</v>
      </c>
      <c r="E8" s="23" t="s">
        <v>68</v>
      </c>
      <c r="F8" s="285" t="s">
        <v>68</v>
      </c>
      <c r="G8" s="240" t="s">
        <v>68</v>
      </c>
      <c r="H8" s="23" t="s">
        <v>68</v>
      </c>
      <c r="I8" s="16"/>
    </row>
    <row r="9" spans="1:9" ht="27.75" customHeight="1">
      <c r="A9" s="184">
        <v>13</v>
      </c>
      <c r="B9" s="185" t="s">
        <v>146</v>
      </c>
      <c r="C9" s="50">
        <v>564649</v>
      </c>
      <c r="D9" s="43">
        <f aca="true" t="shared" si="0" ref="D9:D28">C9/$C$4*100</f>
        <v>4.1492467558807125</v>
      </c>
      <c r="E9" s="23" t="s">
        <v>68</v>
      </c>
      <c r="F9" s="285" t="s">
        <v>68</v>
      </c>
      <c r="G9" s="240" t="s">
        <v>68</v>
      </c>
      <c r="H9" s="23" t="s">
        <v>68</v>
      </c>
      <c r="I9" s="16"/>
    </row>
    <row r="10" spans="1:9" ht="27.75" customHeight="1">
      <c r="A10" s="184">
        <v>14</v>
      </c>
      <c r="B10" s="185" t="s">
        <v>147</v>
      </c>
      <c r="C10" s="50">
        <v>61906</v>
      </c>
      <c r="D10" s="43">
        <f t="shared" si="0"/>
        <v>0.45490786252973325</v>
      </c>
      <c r="E10" s="23" t="s">
        <v>68</v>
      </c>
      <c r="F10" s="285" t="s">
        <v>68</v>
      </c>
      <c r="G10" s="240" t="s">
        <v>68</v>
      </c>
      <c r="H10" s="23" t="s">
        <v>68</v>
      </c>
      <c r="I10" s="16"/>
    </row>
    <row r="11" spans="1:9" ht="27.75" customHeight="1">
      <c r="A11" s="184">
        <v>15</v>
      </c>
      <c r="B11" s="185" t="s">
        <v>148</v>
      </c>
      <c r="C11" s="50">
        <v>104867</v>
      </c>
      <c r="D11" s="43">
        <f t="shared" si="0"/>
        <v>0.7706009566101112</v>
      </c>
      <c r="E11" s="23" t="s">
        <v>68</v>
      </c>
      <c r="F11" s="285" t="s">
        <v>68</v>
      </c>
      <c r="G11" s="240" t="s">
        <v>68</v>
      </c>
      <c r="H11" s="23" t="s">
        <v>68</v>
      </c>
      <c r="I11" s="16"/>
    </row>
    <row r="12" spans="1:9" ht="27.75" customHeight="1">
      <c r="A12" s="184">
        <v>16</v>
      </c>
      <c r="B12" s="185" t="s">
        <v>149</v>
      </c>
      <c r="C12" s="50">
        <v>1957550</v>
      </c>
      <c r="D12" s="43">
        <f t="shared" si="0"/>
        <v>14.384791236634243</v>
      </c>
      <c r="E12" s="23" t="s">
        <v>68</v>
      </c>
      <c r="F12" s="285" t="s">
        <v>68</v>
      </c>
      <c r="G12" s="240" t="s">
        <v>68</v>
      </c>
      <c r="H12" s="23" t="s">
        <v>68</v>
      </c>
      <c r="I12" s="16"/>
    </row>
    <row r="13" spans="1:9" ht="27.75" customHeight="1">
      <c r="A13" s="184">
        <v>17</v>
      </c>
      <c r="B13" s="185" t="s">
        <v>150</v>
      </c>
      <c r="C13" s="45" t="s">
        <v>166</v>
      </c>
      <c r="D13" s="51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  <c r="I13" s="16"/>
    </row>
    <row r="14" spans="1:9" ht="27.75" customHeight="1">
      <c r="A14" s="184">
        <v>18</v>
      </c>
      <c r="B14" s="185" t="s">
        <v>151</v>
      </c>
      <c r="C14" s="45">
        <v>1574678</v>
      </c>
      <c r="D14" s="43">
        <f t="shared" si="0"/>
        <v>11.571308163224815</v>
      </c>
      <c r="E14" s="23" t="s">
        <v>68</v>
      </c>
      <c r="F14" s="285" t="s">
        <v>68</v>
      </c>
      <c r="G14" s="240" t="s">
        <v>68</v>
      </c>
      <c r="H14" s="23" t="s">
        <v>68</v>
      </c>
      <c r="I14" s="16"/>
    </row>
    <row r="15" spans="1:9" ht="27.75" customHeight="1">
      <c r="A15" s="184">
        <v>19</v>
      </c>
      <c r="B15" s="185" t="s">
        <v>152</v>
      </c>
      <c r="C15" s="294" t="s">
        <v>166</v>
      </c>
      <c r="D15" s="306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  <c r="I15" s="16"/>
    </row>
    <row r="16" spans="1:9" ht="27.75" customHeight="1">
      <c r="A16" s="184">
        <v>20</v>
      </c>
      <c r="B16" s="185" t="s">
        <v>153</v>
      </c>
      <c r="C16" s="294" t="s">
        <v>68</v>
      </c>
      <c r="D16" s="306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6"/>
    </row>
    <row r="17" spans="1:9" ht="27.75" customHeight="1">
      <c r="A17" s="184">
        <v>21</v>
      </c>
      <c r="B17" s="185" t="s">
        <v>154</v>
      </c>
      <c r="C17" s="46">
        <v>337051</v>
      </c>
      <c r="D17" s="43">
        <f t="shared" si="0"/>
        <v>2.476773656406635</v>
      </c>
      <c r="E17" s="23" t="s">
        <v>68</v>
      </c>
      <c r="F17" s="285" t="s">
        <v>68</v>
      </c>
      <c r="G17" s="240" t="s">
        <v>68</v>
      </c>
      <c r="H17" s="23" t="s">
        <v>68</v>
      </c>
      <c r="I17" s="16"/>
    </row>
    <row r="18" spans="1:9" ht="27.75" customHeight="1">
      <c r="A18" s="184">
        <v>22</v>
      </c>
      <c r="B18" s="185" t="s">
        <v>155</v>
      </c>
      <c r="C18" s="50">
        <v>46445</v>
      </c>
      <c r="D18" s="43">
        <f t="shared" si="0"/>
        <v>0.3412947965495019</v>
      </c>
      <c r="E18" s="23" t="s">
        <v>68</v>
      </c>
      <c r="F18" s="285" t="s">
        <v>68</v>
      </c>
      <c r="G18" s="240" t="s">
        <v>68</v>
      </c>
      <c r="H18" s="23" t="s">
        <v>68</v>
      </c>
      <c r="I18" s="16"/>
    </row>
    <row r="19" spans="1:9" ht="27.75" customHeight="1">
      <c r="A19" s="184">
        <v>23</v>
      </c>
      <c r="B19" s="185" t="s">
        <v>156</v>
      </c>
      <c r="C19" s="294" t="s">
        <v>169</v>
      </c>
      <c r="D19" s="305" t="s">
        <v>187</v>
      </c>
      <c r="E19" s="23" t="s">
        <v>68</v>
      </c>
      <c r="F19" s="285" t="s">
        <v>68</v>
      </c>
      <c r="G19" s="240" t="s">
        <v>68</v>
      </c>
      <c r="H19" s="23" t="s">
        <v>68</v>
      </c>
      <c r="I19" s="16"/>
    </row>
    <row r="20" spans="1:9" ht="27.75" customHeight="1">
      <c r="A20" s="184">
        <v>24</v>
      </c>
      <c r="B20" s="185" t="s">
        <v>157</v>
      </c>
      <c r="C20" s="50">
        <v>1053146</v>
      </c>
      <c r="D20" s="43">
        <f t="shared" si="0"/>
        <v>7.738900846311157</v>
      </c>
      <c r="E20" s="23" t="s">
        <v>68</v>
      </c>
      <c r="F20" s="285" t="s">
        <v>68</v>
      </c>
      <c r="G20" s="240" t="s">
        <v>68</v>
      </c>
      <c r="H20" s="23" t="s">
        <v>68</v>
      </c>
      <c r="I20" s="16"/>
    </row>
    <row r="21" spans="1:9" ht="27.75" customHeight="1">
      <c r="A21" s="184">
        <v>25</v>
      </c>
      <c r="B21" s="185" t="s">
        <v>158</v>
      </c>
      <c r="C21" s="50">
        <v>455323</v>
      </c>
      <c r="D21" s="43">
        <f t="shared" si="0"/>
        <v>3.345879441259745</v>
      </c>
      <c r="E21" s="23" t="s">
        <v>68</v>
      </c>
      <c r="F21" s="285" t="s">
        <v>68</v>
      </c>
      <c r="G21" s="240" t="s">
        <v>68</v>
      </c>
      <c r="H21" s="23" t="s">
        <v>68</v>
      </c>
      <c r="I21" s="16"/>
    </row>
    <row r="22" spans="1:9" ht="27.75" customHeight="1">
      <c r="A22" s="184">
        <v>26</v>
      </c>
      <c r="B22" s="185" t="s">
        <v>159</v>
      </c>
      <c r="C22" s="50">
        <v>918035</v>
      </c>
      <c r="D22" s="43">
        <f t="shared" si="0"/>
        <v>6.746055948978833</v>
      </c>
      <c r="E22" s="23" t="s">
        <v>68</v>
      </c>
      <c r="F22" s="285" t="s">
        <v>68</v>
      </c>
      <c r="G22" s="240" t="s">
        <v>68</v>
      </c>
      <c r="H22" s="23" t="s">
        <v>68</v>
      </c>
      <c r="I22" s="16"/>
    </row>
    <row r="23" spans="1:9" ht="27.75" customHeight="1">
      <c r="A23" s="184">
        <v>27</v>
      </c>
      <c r="B23" s="185" t="s">
        <v>160</v>
      </c>
      <c r="C23" s="50">
        <v>1817252</v>
      </c>
      <c r="D23" s="43">
        <f t="shared" si="0"/>
        <v>13.353830371819903</v>
      </c>
      <c r="E23" s="23" t="s">
        <v>68</v>
      </c>
      <c r="F23" s="285" t="s">
        <v>68</v>
      </c>
      <c r="G23" s="240" t="s">
        <v>68</v>
      </c>
      <c r="H23" s="23" t="s">
        <v>68</v>
      </c>
      <c r="I23" s="16"/>
    </row>
    <row r="24" spans="1:9" ht="27.75" customHeight="1">
      <c r="A24" s="184">
        <v>28</v>
      </c>
      <c r="B24" s="185" t="s">
        <v>161</v>
      </c>
      <c r="C24" s="50">
        <v>2242959</v>
      </c>
      <c r="D24" s="43">
        <f t="shared" si="0"/>
        <v>16.482080645362778</v>
      </c>
      <c r="E24" s="23" t="s">
        <v>68</v>
      </c>
      <c r="F24" s="285" t="s">
        <v>68</v>
      </c>
      <c r="G24" s="240" t="s">
        <v>68</v>
      </c>
      <c r="H24" s="23" t="s">
        <v>68</v>
      </c>
      <c r="I24" s="16"/>
    </row>
    <row r="25" spans="1:9" ht="27.75" customHeight="1">
      <c r="A25" s="184">
        <v>29</v>
      </c>
      <c r="B25" s="185" t="s">
        <v>162</v>
      </c>
      <c r="C25" s="50">
        <v>1096454</v>
      </c>
      <c r="D25" s="43">
        <f t="shared" si="0"/>
        <v>8.057143822927927</v>
      </c>
      <c r="E25" s="23" t="s">
        <v>68</v>
      </c>
      <c r="F25" s="285" t="s">
        <v>68</v>
      </c>
      <c r="G25" s="240" t="s">
        <v>68</v>
      </c>
      <c r="H25" s="23" t="s">
        <v>68</v>
      </c>
      <c r="I25" s="16"/>
    </row>
    <row r="26" spans="1:9" ht="27.75" customHeight="1">
      <c r="A26" s="184">
        <v>30</v>
      </c>
      <c r="B26" s="185" t="s">
        <v>163</v>
      </c>
      <c r="C26" s="50">
        <v>258927</v>
      </c>
      <c r="D26" s="43">
        <f t="shared" si="0"/>
        <v>1.9026900158504227</v>
      </c>
      <c r="E26" s="23" t="s">
        <v>68</v>
      </c>
      <c r="F26" s="285" t="s">
        <v>68</v>
      </c>
      <c r="G26" s="240" t="s">
        <v>68</v>
      </c>
      <c r="H26" s="23" t="s">
        <v>68</v>
      </c>
      <c r="I26" s="16"/>
    </row>
    <row r="27" spans="1:9" ht="27.75" customHeight="1">
      <c r="A27" s="184">
        <v>31</v>
      </c>
      <c r="B27" s="185" t="s">
        <v>164</v>
      </c>
      <c r="C27" s="50">
        <v>1173072</v>
      </c>
      <c r="D27" s="43">
        <f t="shared" si="0"/>
        <v>8.62016082630891</v>
      </c>
      <c r="E27" s="23" t="s">
        <v>68</v>
      </c>
      <c r="F27" s="285" t="s">
        <v>68</v>
      </c>
      <c r="G27" s="240" t="s">
        <v>68</v>
      </c>
      <c r="H27" s="23" t="s">
        <v>68</v>
      </c>
      <c r="I27" s="16"/>
    </row>
    <row r="28" spans="1:9" ht="27.75" customHeight="1">
      <c r="A28" s="179">
        <v>32</v>
      </c>
      <c r="B28" s="186" t="s">
        <v>165</v>
      </c>
      <c r="C28" s="131">
        <v>173506</v>
      </c>
      <c r="D28" s="132">
        <f t="shared" si="0"/>
        <v>1.2749853583834185</v>
      </c>
      <c r="E28" s="286" t="s">
        <v>68</v>
      </c>
      <c r="F28" s="287" t="s">
        <v>68</v>
      </c>
      <c r="G28" s="288" t="s">
        <v>68</v>
      </c>
      <c r="H28" s="281" t="s">
        <v>68</v>
      </c>
      <c r="I28" s="16"/>
    </row>
    <row r="29" spans="1:8" s="289" customFormat="1" ht="15.7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8" s="289" customFormat="1" ht="15.75" customHeight="1">
      <c r="A30" s="295"/>
      <c r="B30" s="295"/>
      <c r="C30" s="295"/>
      <c r="D30" s="295"/>
      <c r="E30" s="295"/>
      <c r="F30" s="295"/>
      <c r="G30" s="295"/>
      <c r="H30" s="295"/>
    </row>
    <row r="31" spans="1:3" ht="14.25" customHeight="1">
      <c r="A31" s="42"/>
      <c r="B31" s="44"/>
      <c r="C31" s="292"/>
    </row>
    <row r="32" spans="1:2" ht="14.25" customHeight="1">
      <c r="A32" s="16"/>
      <c r="B32" s="16"/>
    </row>
    <row r="33" spans="1:2" ht="14.25" customHeight="1">
      <c r="A33" s="16"/>
      <c r="B33" s="16"/>
    </row>
    <row r="34" spans="1:2" ht="14.25" customHeight="1">
      <c r="A34" s="16"/>
      <c r="B34" s="233"/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117" spans="1:2" ht="13.5">
      <c r="A117" s="16"/>
      <c r="B117" s="16"/>
    </row>
    <row r="118" spans="1:2" ht="13.5">
      <c r="A118" s="16"/>
      <c r="B118" s="16"/>
    </row>
    <row r="119" spans="1:2" ht="13.5">
      <c r="A119" s="16"/>
      <c r="B119" s="16"/>
    </row>
    <row r="120" spans="1:2" ht="13.5">
      <c r="A120" s="16"/>
      <c r="B120" s="16"/>
    </row>
    <row r="121" spans="1:2" ht="13.5">
      <c r="A121" s="16"/>
      <c r="B121" s="16"/>
    </row>
    <row r="122" spans="1:2" ht="13.5">
      <c r="A122" s="16"/>
      <c r="B122" s="16"/>
    </row>
    <row r="123" spans="1:2" ht="13.5">
      <c r="A123" s="16"/>
      <c r="B123" s="16"/>
    </row>
    <row r="124" spans="1:2" ht="13.5">
      <c r="A124" s="16"/>
      <c r="B124" s="16"/>
    </row>
    <row r="125" spans="1:2" ht="13.5">
      <c r="A125" s="16"/>
      <c r="B125" s="16"/>
    </row>
    <row r="126" spans="1:2" ht="13.5">
      <c r="A126" s="16"/>
      <c r="B126" s="16"/>
    </row>
    <row r="127" spans="1:2" ht="13.5">
      <c r="A127" s="16"/>
      <c r="B127" s="16"/>
    </row>
    <row r="128" spans="1:2" ht="13.5">
      <c r="A128" s="16"/>
      <c r="B128" s="16"/>
    </row>
    <row r="129" spans="1:2" ht="13.5">
      <c r="A129" s="16"/>
      <c r="B129" s="16"/>
    </row>
    <row r="130" spans="1:2" ht="13.5">
      <c r="A130" s="16"/>
      <c r="B130" s="16"/>
    </row>
    <row r="131" spans="1:2" ht="13.5">
      <c r="A131" s="16"/>
      <c r="B131" s="16"/>
    </row>
    <row r="132" spans="1:2" ht="13.5">
      <c r="A132" s="16"/>
      <c r="B132" s="16"/>
    </row>
    <row r="133" spans="1:2" ht="13.5">
      <c r="A133" s="16"/>
      <c r="B133" s="16"/>
    </row>
    <row r="134" spans="1:2" ht="13.5">
      <c r="A134" s="16"/>
      <c r="B134" s="16"/>
    </row>
    <row r="135" spans="1:2" ht="13.5">
      <c r="A135" s="16"/>
      <c r="B135" s="16"/>
    </row>
    <row r="136" spans="1:2" ht="13.5">
      <c r="A136" s="16"/>
      <c r="B136" s="16"/>
    </row>
    <row r="137" spans="1:2" ht="13.5">
      <c r="A137" s="16"/>
      <c r="B137" s="16"/>
    </row>
    <row r="138" spans="1:2" ht="13.5">
      <c r="A138" s="16"/>
      <c r="B138" s="16"/>
    </row>
    <row r="139" spans="1:2" ht="13.5">
      <c r="A139" s="16"/>
      <c r="B139" s="16"/>
    </row>
    <row r="140" spans="1:2" ht="13.5">
      <c r="A140" s="16"/>
      <c r="B140" s="16"/>
    </row>
    <row r="141" spans="1:2" ht="13.5">
      <c r="A141" s="16"/>
      <c r="B141" s="16"/>
    </row>
    <row r="142" spans="1:2" ht="13.5">
      <c r="A142" s="16"/>
      <c r="B142" s="16"/>
    </row>
    <row r="143" spans="1:2" ht="13.5">
      <c r="A143" s="16"/>
      <c r="B143" s="16"/>
    </row>
    <row r="144" spans="1:2" ht="13.5">
      <c r="A144" s="16"/>
      <c r="B144" s="16"/>
    </row>
    <row r="145" spans="1:2" ht="13.5">
      <c r="A145" s="16"/>
      <c r="B145" s="16"/>
    </row>
    <row r="146" spans="1:2" ht="13.5">
      <c r="A146" s="16"/>
      <c r="B146" s="16"/>
    </row>
    <row r="147" spans="1:2" ht="13.5">
      <c r="A147" s="16"/>
      <c r="B147" s="16"/>
    </row>
    <row r="148" spans="1:2" ht="13.5">
      <c r="A148" s="16"/>
      <c r="B148" s="16"/>
    </row>
    <row r="149" spans="1:2" ht="13.5">
      <c r="A149" s="16"/>
      <c r="B149" s="16"/>
    </row>
    <row r="150" spans="1:2" ht="13.5">
      <c r="A150" s="16"/>
      <c r="B150" s="16"/>
    </row>
    <row r="151" spans="1:2" ht="13.5">
      <c r="A151" s="16"/>
      <c r="B151" s="16"/>
    </row>
    <row r="152" spans="1:2" ht="13.5">
      <c r="A152" s="16"/>
      <c r="B152" s="16"/>
    </row>
    <row r="153" spans="1:2" ht="13.5">
      <c r="A153" s="16"/>
      <c r="B153" s="16"/>
    </row>
    <row r="154" spans="1:2" ht="13.5">
      <c r="A154" s="16"/>
      <c r="B154" s="16"/>
    </row>
    <row r="155" spans="1:2" ht="13.5">
      <c r="A155" s="16"/>
      <c r="B155" s="16"/>
    </row>
  </sheetData>
  <mergeCells count="6">
    <mergeCell ref="A29:H29"/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137</v>
      </c>
    </row>
    <row r="2" ht="27" customHeight="1">
      <c r="A2" s="8"/>
    </row>
    <row r="3" spans="1:3" ht="27" customHeight="1">
      <c r="A3" s="2" t="s">
        <v>120</v>
      </c>
      <c r="B3" s="6"/>
      <c r="C3" s="6"/>
    </row>
    <row r="4" spans="1:7" ht="13.5" customHeight="1">
      <c r="A4" s="6"/>
      <c r="B4" s="6"/>
      <c r="C4" s="391" t="s">
        <v>91</v>
      </c>
      <c r="D4" s="391"/>
      <c r="E4" s="391"/>
      <c r="F4" s="391"/>
      <c r="G4" s="391"/>
    </row>
    <row r="5" spans="1:11" ht="27" customHeight="1">
      <c r="A5" s="187" t="s">
        <v>88</v>
      </c>
      <c r="B5" s="162" t="s">
        <v>67</v>
      </c>
      <c r="C5" s="188" t="s">
        <v>69</v>
      </c>
      <c r="D5" s="188" t="s">
        <v>86</v>
      </c>
      <c r="E5" s="188" t="s">
        <v>96</v>
      </c>
      <c r="F5" s="188" t="s">
        <v>110</v>
      </c>
      <c r="G5" s="188" t="s">
        <v>176</v>
      </c>
      <c r="H5" s="22"/>
      <c r="I5" s="22"/>
      <c r="J5" s="22"/>
      <c r="K5" s="22"/>
    </row>
    <row r="6" spans="1:7" ht="27" customHeight="1">
      <c r="A6" s="189" t="s">
        <v>58</v>
      </c>
      <c r="B6" s="92">
        <v>1404160</v>
      </c>
      <c r="C6" s="92">
        <v>1353728</v>
      </c>
      <c r="D6" s="92">
        <v>1758822</v>
      </c>
      <c r="E6" s="92">
        <v>1570051</v>
      </c>
      <c r="F6" s="246">
        <v>2250630</v>
      </c>
      <c r="G6" s="246">
        <v>2030340</v>
      </c>
    </row>
    <row r="7" spans="1:7" ht="27" customHeight="1">
      <c r="A7" s="189" t="s">
        <v>31</v>
      </c>
      <c r="B7" s="68">
        <v>133.8</v>
      </c>
      <c r="C7" s="68">
        <f>C6/B6*100</f>
        <v>96.40838650865999</v>
      </c>
      <c r="D7" s="68">
        <f>D6/C6*100</f>
        <v>129.92432748676248</v>
      </c>
      <c r="E7" s="68">
        <f>E6/D6*100</f>
        <v>89.26719133601922</v>
      </c>
      <c r="F7" s="68">
        <f>F6/E6*100</f>
        <v>143.34757278585218</v>
      </c>
      <c r="G7" s="68">
        <f>G6/F6*100</f>
        <v>90.2120739526266</v>
      </c>
    </row>
    <row r="8" spans="1:7" ht="27" customHeight="1">
      <c r="A8" s="152" t="s">
        <v>41</v>
      </c>
      <c r="B8" s="121">
        <v>15956</v>
      </c>
      <c r="C8" s="121">
        <v>15383</v>
      </c>
      <c r="D8" s="213">
        <v>18514</v>
      </c>
      <c r="E8" s="213">
        <v>16527</v>
      </c>
      <c r="F8" s="213">
        <v>22966</v>
      </c>
      <c r="G8" s="213">
        <v>22069</v>
      </c>
    </row>
    <row r="9" spans="1:5" ht="22.5" customHeight="1">
      <c r="A9" s="237" t="s">
        <v>114</v>
      </c>
      <c r="B9" s="237"/>
      <c r="C9" s="237"/>
      <c r="D9" s="237"/>
      <c r="E9" s="16"/>
    </row>
    <row r="10" spans="1:7" ht="26.25" customHeight="1">
      <c r="A10" s="16"/>
      <c r="B10" s="96"/>
      <c r="C10" s="96"/>
      <c r="D10" s="96"/>
      <c r="E10" s="96"/>
      <c r="F10" s="18"/>
      <c r="G10" s="18"/>
    </row>
    <row r="11" spans="1:6" s="3" customFormat="1" ht="27" customHeight="1">
      <c r="A11" s="308"/>
      <c r="B11" s="307"/>
      <c r="C11" s="210"/>
      <c r="D11" s="210"/>
      <c r="F11" s="10"/>
    </row>
    <row r="12" ht="13.5">
      <c r="B12" s="239"/>
    </row>
    <row r="13" ht="13.5">
      <c r="B13" s="239"/>
    </row>
    <row r="14" ht="13.5">
      <c r="C14" s="239"/>
    </row>
    <row r="15" spans="2:3" ht="13.5">
      <c r="B15" s="239"/>
      <c r="C15" s="239"/>
    </row>
  </sheetData>
  <mergeCells count="1">
    <mergeCell ref="C4:G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6" customFormat="1" ht="27.75" customHeight="1">
      <c r="A1" s="2" t="s">
        <v>121</v>
      </c>
      <c r="B1" s="1"/>
      <c r="C1" s="1"/>
      <c r="D1" s="1"/>
      <c r="E1" s="1"/>
      <c r="F1" s="1"/>
      <c r="G1" s="70"/>
    </row>
    <row r="2" spans="1:7" ht="27.75" customHeight="1">
      <c r="A2" s="375" t="s">
        <v>33</v>
      </c>
      <c r="B2" s="372" t="s">
        <v>182</v>
      </c>
      <c r="C2" s="373"/>
      <c r="D2" s="372" t="s">
        <v>109</v>
      </c>
      <c r="E2" s="373"/>
      <c r="F2" s="392" t="s">
        <v>59</v>
      </c>
      <c r="G2" s="393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66</v>
      </c>
      <c r="G3" s="169" t="s">
        <v>60</v>
      </c>
    </row>
    <row r="4" spans="1:7" s="54" customFormat="1" ht="27.75" customHeight="1">
      <c r="A4" s="137" t="s">
        <v>19</v>
      </c>
      <c r="B4" s="258">
        <f>SUM(B5:B8)</f>
        <v>1700838</v>
      </c>
      <c r="C4" s="257">
        <f>SUM(C5:C8)</f>
        <v>100</v>
      </c>
      <c r="D4" s="258">
        <f>SUM(D5:D8)</f>
        <v>2250630</v>
      </c>
      <c r="E4" s="257">
        <f>SUM(E5:E8)</f>
        <v>99.99999999999999</v>
      </c>
      <c r="F4" s="259">
        <f>B4-D4</f>
        <v>-549792</v>
      </c>
      <c r="G4" s="298">
        <f>F4/D4*100</f>
        <v>-24.42836005918343</v>
      </c>
    </row>
    <row r="5" spans="1:7" ht="27.75" customHeight="1">
      <c r="A5" s="177" t="s">
        <v>55</v>
      </c>
      <c r="B5" s="46">
        <v>589354</v>
      </c>
      <c r="C5" s="296">
        <f>B5/B4*100</f>
        <v>34.65080154606141</v>
      </c>
      <c r="D5" s="46">
        <v>468352</v>
      </c>
      <c r="E5" s="296">
        <f>D5/D4*100</f>
        <v>20.809817695489706</v>
      </c>
      <c r="F5" s="46">
        <f>B5-D5</f>
        <v>121002</v>
      </c>
      <c r="G5" s="299">
        <f>F5/D5*100</f>
        <v>25.83569622847773</v>
      </c>
    </row>
    <row r="6" spans="1:7" ht="27.75" customHeight="1">
      <c r="A6" s="177" t="s">
        <v>18</v>
      </c>
      <c r="B6" s="46">
        <v>1111484</v>
      </c>
      <c r="C6" s="296">
        <f>B6/B4*100</f>
        <v>65.34919845393858</v>
      </c>
      <c r="D6" s="46">
        <v>1245964</v>
      </c>
      <c r="E6" s="296">
        <f>D6/D4*100</f>
        <v>55.36067678827706</v>
      </c>
      <c r="F6" s="46">
        <f>B6-D6</f>
        <v>-134480</v>
      </c>
      <c r="G6" s="299">
        <f>F6/D6*100</f>
        <v>-10.793249243156303</v>
      </c>
    </row>
    <row r="7" spans="1:7" ht="27.75" customHeight="1">
      <c r="A7" s="177" t="s">
        <v>56</v>
      </c>
      <c r="B7" s="45" t="s">
        <v>166</v>
      </c>
      <c r="C7" s="51" t="s">
        <v>166</v>
      </c>
      <c r="D7" s="46">
        <v>129357</v>
      </c>
      <c r="E7" s="296">
        <f>D7/D4*100</f>
        <v>5.747590674611109</v>
      </c>
      <c r="F7" s="45" t="s">
        <v>166</v>
      </c>
      <c r="G7" s="315" t="s">
        <v>166</v>
      </c>
    </row>
    <row r="8" spans="1:7" ht="27.75" customHeight="1">
      <c r="A8" s="178" t="s">
        <v>7</v>
      </c>
      <c r="B8" s="313" t="s">
        <v>166</v>
      </c>
      <c r="C8" s="314" t="s">
        <v>166</v>
      </c>
      <c r="D8" s="260">
        <v>406957</v>
      </c>
      <c r="E8" s="297">
        <f>D8/D4*100</f>
        <v>18.081914841622122</v>
      </c>
      <c r="F8" s="313" t="s">
        <v>166</v>
      </c>
      <c r="G8" s="316" t="s">
        <v>166</v>
      </c>
    </row>
    <row r="9" spans="2:3" ht="13.5">
      <c r="B9" s="35"/>
      <c r="C9" s="309"/>
    </row>
    <row r="10" ht="13.5">
      <c r="H10" s="231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4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="26" customFormat="1" ht="27.75" customHeight="1">
      <c r="A1" s="2" t="s">
        <v>122</v>
      </c>
    </row>
    <row r="2" spans="1:9" ht="28.5" customHeight="1">
      <c r="A2" s="373" t="s">
        <v>50</v>
      </c>
      <c r="B2" s="373"/>
      <c r="C2" s="394" t="s">
        <v>168</v>
      </c>
      <c r="D2" s="395"/>
      <c r="E2" s="394" t="s">
        <v>106</v>
      </c>
      <c r="F2" s="395"/>
      <c r="G2" s="378" t="s">
        <v>13</v>
      </c>
      <c r="H2" s="379"/>
      <c r="I2" s="16"/>
    </row>
    <row r="3" spans="1:12" ht="28.5" customHeight="1">
      <c r="A3" s="382"/>
      <c r="B3" s="382"/>
      <c r="C3" s="167" t="s">
        <v>47</v>
      </c>
      <c r="D3" s="190" t="s">
        <v>1</v>
      </c>
      <c r="E3" s="167" t="s">
        <v>47</v>
      </c>
      <c r="F3" s="190" t="s">
        <v>1</v>
      </c>
      <c r="G3" s="160" t="s">
        <v>48</v>
      </c>
      <c r="H3" s="161" t="s">
        <v>37</v>
      </c>
      <c r="I3" s="16"/>
      <c r="L3" s="20"/>
    </row>
    <row r="4" spans="1:9" s="26" customFormat="1" ht="28.5" customHeight="1">
      <c r="A4" s="381" t="s">
        <v>19</v>
      </c>
      <c r="B4" s="381"/>
      <c r="C4" s="53">
        <v>2030340</v>
      </c>
      <c r="D4" s="38">
        <v>100</v>
      </c>
      <c r="E4" s="53">
        <v>2250630</v>
      </c>
      <c r="F4" s="285" t="s">
        <v>68</v>
      </c>
      <c r="G4" s="53">
        <f>C4-E4</f>
        <v>-220290</v>
      </c>
      <c r="H4" s="154">
        <f>G4/E4*100</f>
        <v>-9.787926047373402</v>
      </c>
      <c r="I4" s="105"/>
    </row>
    <row r="5" spans="1:10" ht="28.5" customHeight="1">
      <c r="A5" s="85">
        <v>9</v>
      </c>
      <c r="B5" s="172" t="s">
        <v>142</v>
      </c>
      <c r="C5" s="21">
        <v>167914</v>
      </c>
      <c r="D5" s="65">
        <f>C5/$C$4*100</f>
        <v>8.270240452338031</v>
      </c>
      <c r="E5" s="23" t="s">
        <v>68</v>
      </c>
      <c r="F5" s="285" t="s">
        <v>68</v>
      </c>
      <c r="G5" s="240" t="s">
        <v>68</v>
      </c>
      <c r="H5" s="23" t="s">
        <v>68</v>
      </c>
      <c r="I5" s="84"/>
      <c r="J5" s="13"/>
    </row>
    <row r="6" spans="1:10" ht="28.5" customHeight="1">
      <c r="A6" s="85">
        <v>10</v>
      </c>
      <c r="B6" s="230" t="s">
        <v>143</v>
      </c>
      <c r="C6" s="21" t="s">
        <v>68</v>
      </c>
      <c r="D6" s="207" t="s">
        <v>68</v>
      </c>
      <c r="E6" s="23" t="s">
        <v>68</v>
      </c>
      <c r="F6" s="285" t="s">
        <v>68</v>
      </c>
      <c r="G6" s="240" t="s">
        <v>68</v>
      </c>
      <c r="H6" s="23" t="s">
        <v>68</v>
      </c>
      <c r="I6" s="153"/>
      <c r="J6" s="13"/>
    </row>
    <row r="7" spans="1:10" ht="28.5" customHeight="1">
      <c r="A7" s="85">
        <v>11</v>
      </c>
      <c r="B7" s="172" t="s">
        <v>144</v>
      </c>
      <c r="C7" s="21" t="s">
        <v>68</v>
      </c>
      <c r="D7" s="207" t="s">
        <v>68</v>
      </c>
      <c r="E7" s="23" t="s">
        <v>68</v>
      </c>
      <c r="F7" s="285" t="s">
        <v>68</v>
      </c>
      <c r="G7" s="240" t="s">
        <v>68</v>
      </c>
      <c r="H7" s="23" t="s">
        <v>68</v>
      </c>
      <c r="I7" s="153"/>
      <c r="J7" s="13"/>
    </row>
    <row r="8" spans="1:10" ht="28.5" customHeight="1">
      <c r="A8" s="85">
        <v>12</v>
      </c>
      <c r="B8" s="172" t="s">
        <v>145</v>
      </c>
      <c r="C8" s="21">
        <v>213</v>
      </c>
      <c r="D8" s="65">
        <f>C8/$C$4*100</f>
        <v>0.010490853748633235</v>
      </c>
      <c r="E8" s="23" t="s">
        <v>68</v>
      </c>
      <c r="F8" s="285" t="s">
        <v>68</v>
      </c>
      <c r="G8" s="240" t="s">
        <v>68</v>
      </c>
      <c r="H8" s="23" t="s">
        <v>68</v>
      </c>
      <c r="I8" s="153"/>
      <c r="J8" s="13"/>
    </row>
    <row r="9" spans="1:10" ht="28.5" customHeight="1">
      <c r="A9" s="85">
        <v>13</v>
      </c>
      <c r="B9" s="172" t="s">
        <v>146</v>
      </c>
      <c r="C9" s="21">
        <v>11150</v>
      </c>
      <c r="D9" s="65">
        <f>C9/$C$4*100</f>
        <v>0.5491691046819744</v>
      </c>
      <c r="E9" s="23" t="s">
        <v>68</v>
      </c>
      <c r="F9" s="285" t="s">
        <v>68</v>
      </c>
      <c r="G9" s="240" t="s">
        <v>68</v>
      </c>
      <c r="H9" s="23" t="s">
        <v>68</v>
      </c>
      <c r="I9" s="153"/>
      <c r="J9" s="13"/>
    </row>
    <row r="10" spans="1:10" ht="28.5" customHeight="1">
      <c r="A10" s="85">
        <v>14</v>
      </c>
      <c r="B10" s="172" t="s">
        <v>147</v>
      </c>
      <c r="C10" s="21">
        <v>541</v>
      </c>
      <c r="D10" s="65">
        <f>C10/$C$4*100</f>
        <v>0.0266457834648384</v>
      </c>
      <c r="E10" s="23" t="s">
        <v>68</v>
      </c>
      <c r="F10" s="285" t="s">
        <v>68</v>
      </c>
      <c r="G10" s="240" t="s">
        <v>68</v>
      </c>
      <c r="H10" s="23" t="s">
        <v>68</v>
      </c>
      <c r="I10" s="153"/>
      <c r="J10" s="13"/>
    </row>
    <row r="11" spans="1:10" ht="28.5" customHeight="1">
      <c r="A11" s="85">
        <v>15</v>
      </c>
      <c r="B11" s="172" t="s">
        <v>148</v>
      </c>
      <c r="C11" s="21">
        <v>16611</v>
      </c>
      <c r="D11" s="65">
        <f>C11/$C$4*100</f>
        <v>0.8181388338898903</v>
      </c>
      <c r="E11" s="23" t="s">
        <v>68</v>
      </c>
      <c r="F11" s="285" t="s">
        <v>68</v>
      </c>
      <c r="G11" s="240" t="s">
        <v>68</v>
      </c>
      <c r="H11" s="23" t="s">
        <v>68</v>
      </c>
      <c r="I11" s="153"/>
      <c r="J11" s="13"/>
    </row>
    <row r="12" spans="1:10" ht="28.5" customHeight="1">
      <c r="A12" s="85">
        <v>16</v>
      </c>
      <c r="B12" s="172" t="s">
        <v>149</v>
      </c>
      <c r="C12" s="21">
        <v>135719</v>
      </c>
      <c r="D12" s="65">
        <f>C12/$C$4*100</f>
        <v>6.684545445590394</v>
      </c>
      <c r="E12" s="23" t="s">
        <v>68</v>
      </c>
      <c r="F12" s="285" t="s">
        <v>68</v>
      </c>
      <c r="G12" s="240" t="s">
        <v>68</v>
      </c>
      <c r="H12" s="23" t="s">
        <v>68</v>
      </c>
      <c r="I12" s="153"/>
      <c r="J12" s="13"/>
    </row>
    <row r="13" spans="1:10" ht="28.5" customHeight="1">
      <c r="A13" s="85">
        <v>17</v>
      </c>
      <c r="B13" s="172" t="s">
        <v>150</v>
      </c>
      <c r="C13" s="300" t="s">
        <v>166</v>
      </c>
      <c r="D13" s="303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  <c r="I13" s="153"/>
      <c r="J13" s="13"/>
    </row>
    <row r="14" spans="1:10" ht="28.5" customHeight="1">
      <c r="A14" s="85">
        <v>18</v>
      </c>
      <c r="B14" s="230" t="s">
        <v>151</v>
      </c>
      <c r="C14" s="301">
        <v>384238</v>
      </c>
      <c r="D14" s="65">
        <f aca="true" t="shared" si="0" ref="D14:D19">C14/$C$4*100</f>
        <v>18.924810622851346</v>
      </c>
      <c r="E14" s="23" t="s">
        <v>68</v>
      </c>
      <c r="F14" s="285" t="s">
        <v>68</v>
      </c>
      <c r="G14" s="240" t="s">
        <v>68</v>
      </c>
      <c r="H14" s="23" t="s">
        <v>68</v>
      </c>
      <c r="I14" s="153"/>
      <c r="J14" s="13"/>
    </row>
    <row r="15" spans="1:10" ht="28.5" customHeight="1">
      <c r="A15" s="85">
        <v>19</v>
      </c>
      <c r="B15" s="172" t="s">
        <v>152</v>
      </c>
      <c r="C15" s="21" t="s">
        <v>166</v>
      </c>
      <c r="D15" s="303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  <c r="I15" s="153"/>
      <c r="J15" s="13"/>
    </row>
    <row r="16" spans="1:10" ht="28.5" customHeight="1">
      <c r="A16" s="85">
        <v>20</v>
      </c>
      <c r="B16" s="172" t="s">
        <v>153</v>
      </c>
      <c r="C16" s="21" t="s">
        <v>68</v>
      </c>
      <c r="D16" s="207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53"/>
      <c r="J16" s="13"/>
    </row>
    <row r="17" spans="1:10" ht="28.5" customHeight="1">
      <c r="A17" s="85">
        <v>21</v>
      </c>
      <c r="B17" s="230" t="s">
        <v>154</v>
      </c>
      <c r="C17" s="21">
        <v>28734</v>
      </c>
      <c r="D17" s="65">
        <f t="shared" si="0"/>
        <v>1.4152309465409736</v>
      </c>
      <c r="E17" s="23" t="s">
        <v>68</v>
      </c>
      <c r="F17" s="285" t="s">
        <v>68</v>
      </c>
      <c r="G17" s="240" t="s">
        <v>68</v>
      </c>
      <c r="H17" s="23" t="s">
        <v>68</v>
      </c>
      <c r="I17" s="153"/>
      <c r="J17" s="13"/>
    </row>
    <row r="18" spans="1:10" ht="28.5" customHeight="1">
      <c r="A18" s="85">
        <v>22</v>
      </c>
      <c r="B18" s="172" t="s">
        <v>155</v>
      </c>
      <c r="C18" s="21" t="s">
        <v>68</v>
      </c>
      <c r="D18" s="207" t="s">
        <v>68</v>
      </c>
      <c r="E18" s="23" t="s">
        <v>68</v>
      </c>
      <c r="F18" s="285" t="s">
        <v>68</v>
      </c>
      <c r="G18" s="240" t="s">
        <v>68</v>
      </c>
      <c r="H18" s="23" t="s">
        <v>68</v>
      </c>
      <c r="I18" s="84"/>
      <c r="J18" s="13"/>
    </row>
    <row r="19" spans="1:10" ht="28.5" customHeight="1">
      <c r="A19" s="85">
        <v>23</v>
      </c>
      <c r="B19" s="172" t="s">
        <v>156</v>
      </c>
      <c r="C19" s="21">
        <v>108287</v>
      </c>
      <c r="D19" s="65">
        <f t="shared" si="0"/>
        <v>5.333441689569235</v>
      </c>
      <c r="E19" s="23" t="s">
        <v>68</v>
      </c>
      <c r="F19" s="285" t="s">
        <v>68</v>
      </c>
      <c r="G19" s="240" t="s">
        <v>68</v>
      </c>
      <c r="H19" s="23" t="s">
        <v>68</v>
      </c>
      <c r="I19" s="84"/>
      <c r="J19" s="13"/>
    </row>
    <row r="20" spans="1:10" ht="28.5" customHeight="1">
      <c r="A20" s="85">
        <v>24</v>
      </c>
      <c r="B20" s="172" t="s">
        <v>157</v>
      </c>
      <c r="C20" s="21">
        <v>38243</v>
      </c>
      <c r="D20" s="65">
        <f aca="true" t="shared" si="1" ref="D20:D28">C20/$C$4*100</f>
        <v>1.8835761498074213</v>
      </c>
      <c r="E20" s="23" t="s">
        <v>68</v>
      </c>
      <c r="F20" s="285" t="s">
        <v>68</v>
      </c>
      <c r="G20" s="240" t="s">
        <v>68</v>
      </c>
      <c r="H20" s="23" t="s">
        <v>68</v>
      </c>
      <c r="I20" s="84"/>
      <c r="J20" s="13"/>
    </row>
    <row r="21" spans="1:10" ht="28.5" customHeight="1">
      <c r="A21" s="85">
        <v>25</v>
      </c>
      <c r="B21" s="172" t="s">
        <v>158</v>
      </c>
      <c r="C21" s="21">
        <v>11043</v>
      </c>
      <c r="D21" s="65">
        <f t="shared" si="1"/>
        <v>0.5438990513904075</v>
      </c>
      <c r="E21" s="23" t="s">
        <v>68</v>
      </c>
      <c r="F21" s="285" t="s">
        <v>68</v>
      </c>
      <c r="G21" s="240" t="s">
        <v>68</v>
      </c>
      <c r="H21" s="23" t="s">
        <v>68</v>
      </c>
      <c r="I21" s="84"/>
      <c r="J21" s="13"/>
    </row>
    <row r="22" spans="1:10" ht="28.5" customHeight="1">
      <c r="A22" s="85">
        <v>26</v>
      </c>
      <c r="B22" s="172" t="s">
        <v>159</v>
      </c>
      <c r="C22" s="21">
        <v>16170</v>
      </c>
      <c r="D22" s="65">
        <f t="shared" si="1"/>
        <v>0.7964183338751145</v>
      </c>
      <c r="E22" s="23" t="s">
        <v>68</v>
      </c>
      <c r="F22" s="285" t="s">
        <v>68</v>
      </c>
      <c r="G22" s="240" t="s">
        <v>68</v>
      </c>
      <c r="H22" s="23" t="s">
        <v>68</v>
      </c>
      <c r="I22" s="84"/>
      <c r="J22" s="13"/>
    </row>
    <row r="23" spans="1:10" ht="28.5" customHeight="1">
      <c r="A23" s="85">
        <v>27</v>
      </c>
      <c r="B23" s="172" t="s">
        <v>160</v>
      </c>
      <c r="C23" s="21">
        <v>50173</v>
      </c>
      <c r="D23" s="65">
        <f t="shared" si="1"/>
        <v>2.471162465399884</v>
      </c>
      <c r="E23" s="23" t="s">
        <v>68</v>
      </c>
      <c r="F23" s="285" t="s">
        <v>68</v>
      </c>
      <c r="G23" s="240" t="s">
        <v>68</v>
      </c>
      <c r="H23" s="23" t="s">
        <v>68</v>
      </c>
      <c r="I23" s="84"/>
      <c r="J23" s="13"/>
    </row>
    <row r="24" spans="1:10" ht="28.5" customHeight="1">
      <c r="A24" s="85">
        <v>28</v>
      </c>
      <c r="B24" s="172" t="s">
        <v>161</v>
      </c>
      <c r="C24" s="21">
        <v>176532</v>
      </c>
      <c r="D24" s="65">
        <f t="shared" si="1"/>
        <v>8.694701380064423</v>
      </c>
      <c r="E24" s="23" t="s">
        <v>68</v>
      </c>
      <c r="F24" s="285" t="s">
        <v>68</v>
      </c>
      <c r="G24" s="240" t="s">
        <v>68</v>
      </c>
      <c r="H24" s="23" t="s">
        <v>68</v>
      </c>
      <c r="I24" s="84"/>
      <c r="J24" s="13"/>
    </row>
    <row r="25" spans="1:10" ht="28.5" customHeight="1">
      <c r="A25" s="85">
        <v>29</v>
      </c>
      <c r="B25" s="172" t="s">
        <v>162</v>
      </c>
      <c r="C25" s="21">
        <v>547004</v>
      </c>
      <c r="D25" s="65">
        <f t="shared" si="1"/>
        <v>26.941497483180154</v>
      </c>
      <c r="E25" s="23" t="s">
        <v>68</v>
      </c>
      <c r="F25" s="285" t="s">
        <v>68</v>
      </c>
      <c r="G25" s="240" t="s">
        <v>68</v>
      </c>
      <c r="H25" s="23" t="s">
        <v>68</v>
      </c>
      <c r="I25" s="84"/>
      <c r="J25" s="13"/>
    </row>
    <row r="26" spans="1:10" ht="28.5" customHeight="1">
      <c r="A26" s="85">
        <v>30</v>
      </c>
      <c r="B26" s="172" t="s">
        <v>163</v>
      </c>
      <c r="C26" s="21">
        <v>23392</v>
      </c>
      <c r="D26" s="65">
        <f t="shared" si="1"/>
        <v>1.152122304638632</v>
      </c>
      <c r="E26" s="23" t="s">
        <v>68</v>
      </c>
      <c r="F26" s="285" t="s">
        <v>68</v>
      </c>
      <c r="G26" s="240" t="s">
        <v>68</v>
      </c>
      <c r="H26" s="23" t="s">
        <v>68</v>
      </c>
      <c r="I26" s="84"/>
      <c r="J26" s="13"/>
    </row>
    <row r="27" spans="1:10" ht="28.5" customHeight="1">
      <c r="A27" s="85">
        <v>31</v>
      </c>
      <c r="B27" s="172" t="s">
        <v>164</v>
      </c>
      <c r="C27" s="21">
        <v>41905</v>
      </c>
      <c r="D27" s="65">
        <f t="shared" si="1"/>
        <v>2.063940029748712</v>
      </c>
      <c r="E27" s="23" t="s">
        <v>68</v>
      </c>
      <c r="F27" s="285" t="s">
        <v>68</v>
      </c>
      <c r="G27" s="240" t="s">
        <v>68</v>
      </c>
      <c r="H27" s="23" t="s">
        <v>68</v>
      </c>
      <c r="I27" s="84"/>
      <c r="J27" s="13"/>
    </row>
    <row r="28" spans="1:10" ht="28.5" customHeight="1">
      <c r="A28" s="134">
        <v>32</v>
      </c>
      <c r="B28" s="173" t="s">
        <v>165</v>
      </c>
      <c r="C28" s="302">
        <v>135301</v>
      </c>
      <c r="D28" s="66">
        <f t="shared" si="1"/>
        <v>6.663957760769132</v>
      </c>
      <c r="E28" s="281" t="s">
        <v>68</v>
      </c>
      <c r="F28" s="287" t="s">
        <v>68</v>
      </c>
      <c r="G28" s="288" t="s">
        <v>68</v>
      </c>
      <c r="H28" s="281" t="s">
        <v>68</v>
      </c>
      <c r="I28" s="84"/>
      <c r="J28" s="13"/>
    </row>
    <row r="29" spans="1:8" s="289" customFormat="1" ht="13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3:8" ht="14.25">
      <c r="C30" s="214"/>
      <c r="D30" s="61"/>
      <c r="E30" s="214"/>
      <c r="F30" s="68"/>
      <c r="H30" s="19"/>
    </row>
    <row r="31" spans="2:8" ht="14.25">
      <c r="B31" s="16"/>
      <c r="C31" s="214"/>
      <c r="D31" s="61"/>
      <c r="E31" s="214"/>
      <c r="F31" s="68"/>
      <c r="G31" s="214"/>
      <c r="H31" s="214"/>
    </row>
    <row r="32" spans="2:8" ht="14.25">
      <c r="B32" s="233"/>
      <c r="C32" s="214"/>
      <c r="D32" s="61"/>
      <c r="E32" s="214"/>
      <c r="F32" s="68"/>
      <c r="H32" s="19"/>
    </row>
    <row r="33" spans="2:8" ht="14.25">
      <c r="B33" s="16"/>
      <c r="C33" s="211"/>
      <c r="D33" s="14"/>
      <c r="H33" s="19"/>
    </row>
    <row r="34" spans="2:8" ht="14.25">
      <c r="B34" s="16"/>
      <c r="C34" s="16"/>
      <c r="D34" s="14"/>
      <c r="H34" s="16"/>
    </row>
    <row r="35" spans="2:4" ht="13.5">
      <c r="B35" s="16"/>
      <c r="C35" s="16"/>
      <c r="D35" s="15"/>
    </row>
    <row r="37" ht="14.25">
      <c r="G37" s="206"/>
    </row>
  </sheetData>
  <mergeCells count="6">
    <mergeCell ref="A29:H29"/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O45"/>
  <sheetViews>
    <sheetView workbookViewId="0" topLeftCell="A1">
      <selection activeCell="H4" sqref="H4"/>
    </sheetView>
  </sheetViews>
  <sheetFormatPr defaultColWidth="9.00390625" defaultRowHeight="13.5"/>
  <cols>
    <col min="2" max="7" width="14.125" style="0" customWidth="1"/>
    <col min="8" max="8" width="14.00390625" style="0" customWidth="1"/>
    <col min="9" max="9" width="17.50390625" style="0" customWidth="1"/>
    <col min="10" max="10" width="9.875" style="0" bestFit="1" customWidth="1"/>
  </cols>
  <sheetData>
    <row r="28" ht="60" customHeight="1"/>
    <row r="29" spans="1:15" ht="27.75" customHeight="1">
      <c r="A29" s="320"/>
      <c r="B29" s="321" t="s">
        <v>189</v>
      </c>
      <c r="C29" s="321" t="s">
        <v>190</v>
      </c>
      <c r="D29" s="321" t="s">
        <v>191</v>
      </c>
      <c r="E29" s="322" t="s">
        <v>192</v>
      </c>
      <c r="F29" s="322" t="s">
        <v>193</v>
      </c>
      <c r="G29" s="323" t="s">
        <v>194</v>
      </c>
      <c r="H29" s="323" t="s">
        <v>195</v>
      </c>
      <c r="J29" s="324"/>
      <c r="K29" s="324"/>
      <c r="L29" s="324"/>
      <c r="M29" s="324"/>
      <c r="N29" s="324"/>
      <c r="O29" s="325"/>
    </row>
    <row r="30" spans="1:15" ht="13.5">
      <c r="A30" s="326" t="s">
        <v>21</v>
      </c>
      <c r="B30" s="327">
        <v>96.4</v>
      </c>
      <c r="C30" s="327">
        <v>100</v>
      </c>
      <c r="D30" s="327">
        <v>92.3</v>
      </c>
      <c r="E30" s="327">
        <v>94.7</v>
      </c>
      <c r="F30" s="328">
        <v>89.6</v>
      </c>
      <c r="G30" s="328">
        <v>86.8</v>
      </c>
      <c r="H30" s="328">
        <v>91.7</v>
      </c>
      <c r="J30" s="329"/>
      <c r="K30" s="329"/>
      <c r="L30" s="329"/>
      <c r="M30" s="330"/>
      <c r="N30" s="330"/>
      <c r="O30" s="331"/>
    </row>
    <row r="31" spans="1:15" ht="13.5">
      <c r="A31" s="332" t="s">
        <v>22</v>
      </c>
      <c r="B31" s="327">
        <v>99.2</v>
      </c>
      <c r="C31" s="327">
        <v>100</v>
      </c>
      <c r="D31" s="327">
        <v>101.7</v>
      </c>
      <c r="E31" s="327">
        <v>104.9</v>
      </c>
      <c r="F31" s="328">
        <v>106.3</v>
      </c>
      <c r="G31" s="328">
        <v>113.1</v>
      </c>
      <c r="H31" s="328">
        <v>110.8</v>
      </c>
      <c r="J31" s="333"/>
      <c r="K31" s="333"/>
      <c r="L31" s="333"/>
      <c r="M31" s="330"/>
      <c r="N31" s="330"/>
      <c r="O31" s="331"/>
    </row>
    <row r="32" spans="1:15" ht="27">
      <c r="A32" s="334" t="s">
        <v>188</v>
      </c>
      <c r="B32" s="335">
        <v>110</v>
      </c>
      <c r="C32" s="335">
        <v>100</v>
      </c>
      <c r="D32" s="335">
        <v>110.4</v>
      </c>
      <c r="E32" s="335">
        <v>121</v>
      </c>
      <c r="F32" s="336">
        <v>127.8</v>
      </c>
      <c r="G32" s="336">
        <v>144.9</v>
      </c>
      <c r="H32" s="336">
        <v>133.9</v>
      </c>
      <c r="J32" s="333"/>
      <c r="K32" s="333"/>
      <c r="L32" s="333"/>
      <c r="M32" s="330"/>
      <c r="N32" s="330"/>
      <c r="O32" s="331"/>
    </row>
    <row r="33" spans="9:15" ht="13.5">
      <c r="I33" s="331"/>
      <c r="J33" s="331"/>
      <c r="K33" s="331"/>
      <c r="L33" s="331"/>
      <c r="M33" s="331"/>
      <c r="N33" s="331"/>
      <c r="O33" s="331"/>
    </row>
    <row r="34" spans="1:8" ht="18.75" customHeight="1">
      <c r="A34" s="337"/>
      <c r="B34" s="338"/>
      <c r="C34" s="338"/>
      <c r="D34" s="337"/>
      <c r="E34" s="337"/>
      <c r="F34" s="338"/>
      <c r="G34" s="338"/>
      <c r="H34" s="337"/>
    </row>
    <row r="35" ht="14.25">
      <c r="C35" s="10"/>
    </row>
    <row r="36" spans="3:9" ht="14.25">
      <c r="C36" s="10"/>
      <c r="F36" s="339"/>
      <c r="I36" s="339"/>
    </row>
    <row r="37" ht="14.25">
      <c r="C37" s="14"/>
    </row>
    <row r="38" spans="3:9" ht="14.25">
      <c r="C38" s="10"/>
      <c r="F38" s="337"/>
      <c r="I38" s="337"/>
    </row>
    <row r="39" spans="3:9" ht="14.25">
      <c r="C39" s="338"/>
      <c r="F39" s="337"/>
      <c r="I39" s="337"/>
    </row>
    <row r="40" spans="3:9" ht="14.25">
      <c r="C40" s="10"/>
      <c r="F40" s="337"/>
      <c r="I40" s="337"/>
    </row>
    <row r="41" spans="3:9" ht="14.25">
      <c r="C41" s="14"/>
      <c r="F41" s="337"/>
      <c r="I41" s="337"/>
    </row>
    <row r="42" spans="3:9" ht="14.25">
      <c r="C42" s="14"/>
      <c r="F42" s="337"/>
      <c r="I42" s="337"/>
    </row>
    <row r="43" spans="3:9" ht="14.25">
      <c r="C43" s="14"/>
      <c r="F43" s="337"/>
      <c r="I43" s="337"/>
    </row>
    <row r="44" spans="6:9" ht="13.5">
      <c r="F44" s="337"/>
      <c r="I44" s="337"/>
    </row>
    <row r="45" spans="6:9" ht="13.5">
      <c r="F45" s="337"/>
      <c r="I45" s="33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136</v>
      </c>
    </row>
    <row r="2" spans="1:5" ht="30" customHeight="1">
      <c r="A2" s="1" t="s">
        <v>123</v>
      </c>
      <c r="B2" s="3"/>
      <c r="C2" s="3"/>
      <c r="D2" s="3"/>
      <c r="E2" s="9"/>
    </row>
    <row r="3" spans="1:5" ht="31.5" customHeight="1">
      <c r="A3" s="396" t="s">
        <v>61</v>
      </c>
      <c r="B3" s="191" t="s">
        <v>8</v>
      </c>
      <c r="C3" s="192" t="s">
        <v>9</v>
      </c>
      <c r="D3" s="191" t="s">
        <v>10</v>
      </c>
      <c r="E3" s="193" t="s">
        <v>65</v>
      </c>
    </row>
    <row r="4" spans="1:5" ht="31.5" customHeight="1">
      <c r="A4" s="397"/>
      <c r="B4" s="194" t="s">
        <v>62</v>
      </c>
      <c r="C4" s="178" t="s">
        <v>63</v>
      </c>
      <c r="D4" s="194" t="s">
        <v>64</v>
      </c>
      <c r="E4" s="173" t="s">
        <v>64</v>
      </c>
    </row>
    <row r="5" spans="1:5" ht="42" customHeight="1">
      <c r="A5" s="85" t="s">
        <v>72</v>
      </c>
      <c r="B5" s="123">
        <v>32</v>
      </c>
      <c r="C5" s="19">
        <v>3835</v>
      </c>
      <c r="D5" s="124">
        <v>15654108</v>
      </c>
      <c r="E5" s="19">
        <v>674033</v>
      </c>
    </row>
    <row r="6" spans="1:5" ht="42" customHeight="1">
      <c r="A6" s="85" t="s">
        <v>70</v>
      </c>
      <c r="B6" s="123">
        <v>32</v>
      </c>
      <c r="C6" s="19">
        <v>3908</v>
      </c>
      <c r="D6" s="124">
        <v>16879396</v>
      </c>
      <c r="E6" s="19">
        <v>938118</v>
      </c>
    </row>
    <row r="7" spans="1:5" ht="42" customHeight="1">
      <c r="A7" s="85" t="s">
        <v>85</v>
      </c>
      <c r="B7" s="123">
        <v>31</v>
      </c>
      <c r="C7" s="19">
        <v>4024</v>
      </c>
      <c r="D7" s="124">
        <v>17516584</v>
      </c>
      <c r="E7" s="19">
        <v>976503</v>
      </c>
    </row>
    <row r="8" spans="1:5" ht="42" customHeight="1">
      <c r="A8" s="85" t="s">
        <v>94</v>
      </c>
      <c r="B8" s="123">
        <v>30</v>
      </c>
      <c r="C8" s="19">
        <v>3290</v>
      </c>
      <c r="D8" s="124">
        <v>14582928</v>
      </c>
      <c r="E8" s="19">
        <v>791690</v>
      </c>
    </row>
    <row r="9" spans="1:5" ht="42" customHeight="1">
      <c r="A9" s="85" t="s">
        <v>106</v>
      </c>
      <c r="B9" s="123">
        <v>26</v>
      </c>
      <c r="C9" s="19">
        <v>3332</v>
      </c>
      <c r="D9" s="124">
        <v>16531034</v>
      </c>
      <c r="E9" s="19">
        <v>1023744</v>
      </c>
    </row>
    <row r="10" spans="1:5" ht="42" customHeight="1">
      <c r="A10" s="134" t="s">
        <v>167</v>
      </c>
      <c r="B10" s="125">
        <v>28</v>
      </c>
      <c r="C10" s="126">
        <v>3851</v>
      </c>
      <c r="D10" s="127">
        <v>17473998</v>
      </c>
      <c r="E10" s="126">
        <v>1182678</v>
      </c>
    </row>
    <row r="11" ht="14.25">
      <c r="E11" s="41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139</v>
      </c>
    </row>
    <row r="2" spans="1:5" ht="30" customHeight="1">
      <c r="A2" s="1" t="s">
        <v>140</v>
      </c>
      <c r="B2" s="3"/>
      <c r="C2" s="3"/>
      <c r="D2" s="3"/>
      <c r="E2" s="9"/>
    </row>
    <row r="3" spans="1:7" ht="31.5" customHeight="1">
      <c r="A3" s="396" t="s">
        <v>128</v>
      </c>
      <c r="B3" s="398" t="s">
        <v>133</v>
      </c>
      <c r="C3" s="399"/>
      <c r="D3" s="398" t="s">
        <v>135</v>
      </c>
      <c r="E3" s="400"/>
      <c r="F3" s="177"/>
      <c r="G3" s="177"/>
    </row>
    <row r="4" spans="1:5" ht="31.5" customHeight="1">
      <c r="A4" s="397"/>
      <c r="B4" s="194" t="s">
        <v>134</v>
      </c>
      <c r="C4" s="178" t="s">
        <v>40</v>
      </c>
      <c r="D4" s="194" t="s">
        <v>134</v>
      </c>
      <c r="E4" s="178" t="s">
        <v>40</v>
      </c>
    </row>
    <row r="5" spans="1:5" ht="42" customHeight="1">
      <c r="A5" s="85" t="s">
        <v>72</v>
      </c>
      <c r="B5" s="274">
        <v>75180</v>
      </c>
      <c r="C5" s="272">
        <f>73.3</f>
        <v>73.3</v>
      </c>
      <c r="D5" s="276">
        <v>112611</v>
      </c>
      <c r="E5" s="272">
        <v>105</v>
      </c>
    </row>
    <row r="6" spans="1:5" ht="42" customHeight="1">
      <c r="A6" s="85" t="s">
        <v>129</v>
      </c>
      <c r="B6" s="274">
        <v>148457</v>
      </c>
      <c r="C6" s="272">
        <f>B6/B5*100</f>
        <v>197.46874168661878</v>
      </c>
      <c r="D6" s="276">
        <v>104925</v>
      </c>
      <c r="E6" s="272">
        <f>D6/D5*100</f>
        <v>93.17473426219463</v>
      </c>
    </row>
    <row r="7" spans="1:5" ht="42" customHeight="1">
      <c r="A7" s="85" t="s">
        <v>130</v>
      </c>
      <c r="B7" s="274">
        <v>99619</v>
      </c>
      <c r="C7" s="272">
        <f>B7/B6*100</f>
        <v>67.10293216217491</v>
      </c>
      <c r="D7" s="276">
        <v>111459</v>
      </c>
      <c r="E7" s="272">
        <f>D7/D6*100</f>
        <v>106.22730521801287</v>
      </c>
    </row>
    <row r="8" spans="1:5" ht="42" customHeight="1">
      <c r="A8" s="85" t="s">
        <v>131</v>
      </c>
      <c r="B8" s="274">
        <v>120127</v>
      </c>
      <c r="C8" s="272">
        <f>B8/B7*100</f>
        <v>120.58643431473917</v>
      </c>
      <c r="D8" s="276">
        <v>120011</v>
      </c>
      <c r="E8" s="272">
        <f>D8/D7*100</f>
        <v>107.67277653666372</v>
      </c>
    </row>
    <row r="9" spans="1:5" ht="42" customHeight="1">
      <c r="A9" s="85" t="s">
        <v>132</v>
      </c>
      <c r="B9" s="274">
        <v>85817</v>
      </c>
      <c r="C9" s="272">
        <f>B9/B8*100</f>
        <v>71.43856085642695</v>
      </c>
      <c r="D9" s="276">
        <v>161038</v>
      </c>
      <c r="E9" s="272">
        <f>D9/D8*100</f>
        <v>134.18603294697985</v>
      </c>
    </row>
    <row r="10" spans="1:5" ht="42" customHeight="1">
      <c r="A10" s="134" t="s">
        <v>168</v>
      </c>
      <c r="B10" s="275">
        <v>103977</v>
      </c>
      <c r="C10" s="278">
        <f>B10/B9*100</f>
        <v>121.16130836547536</v>
      </c>
      <c r="D10" s="277">
        <v>148866</v>
      </c>
      <c r="E10" s="273">
        <f>D10/D9*100</f>
        <v>92.44153553819595</v>
      </c>
    </row>
    <row r="11" ht="14.25">
      <c r="E11" s="41"/>
    </row>
  </sheetData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3:I71"/>
  <sheetViews>
    <sheetView tabSelected="1" workbookViewId="0" topLeftCell="A6">
      <selection activeCell="F31" sqref="F31"/>
    </sheetView>
  </sheetViews>
  <sheetFormatPr defaultColWidth="9.00390625" defaultRowHeight="13.5"/>
  <cols>
    <col min="7" max="7" width="11.125" style="0" customWidth="1"/>
    <col min="8" max="8" width="9.50390625" style="0" bestFit="1" customWidth="1"/>
  </cols>
  <sheetData>
    <row r="1" s="26" customFormat="1" ht="13.5"/>
    <row r="53" spans="1:9" ht="13.5">
      <c r="A53" s="331"/>
      <c r="B53" s="331"/>
      <c r="C53" s="331"/>
      <c r="D53" s="331"/>
      <c r="E53" s="331"/>
      <c r="F53" s="331"/>
      <c r="G53" s="331"/>
      <c r="H53" s="331"/>
      <c r="I53" s="331"/>
    </row>
    <row r="54" spans="1:9" ht="13.5">
      <c r="A54" s="331"/>
      <c r="B54" s="331"/>
      <c r="C54" s="331"/>
      <c r="D54" s="331"/>
      <c r="E54" s="331"/>
      <c r="F54" s="331"/>
      <c r="G54" s="331"/>
      <c r="H54" s="331"/>
      <c r="I54" s="331"/>
    </row>
    <row r="55" spans="1:9" ht="13.5">
      <c r="A55" s="331"/>
      <c r="B55" s="331"/>
      <c r="C55" s="331"/>
      <c r="D55" s="331"/>
      <c r="E55" s="331"/>
      <c r="F55" s="331"/>
      <c r="G55" s="331"/>
      <c r="H55" s="331"/>
      <c r="I55" s="331"/>
    </row>
    <row r="56" ht="13.5">
      <c r="I56" s="331"/>
    </row>
    <row r="57" spans="1:8" ht="14.25">
      <c r="A57" s="337"/>
      <c r="B57" s="338" t="s">
        <v>8</v>
      </c>
      <c r="C57" s="338"/>
      <c r="D57" s="337"/>
      <c r="E57" s="337" t="s">
        <v>9</v>
      </c>
      <c r="F57" s="338"/>
      <c r="G57" s="338"/>
      <c r="H57" s="337" t="s">
        <v>196</v>
      </c>
    </row>
    <row r="58" spans="1:9" ht="14.25">
      <c r="A58" s="340" t="s">
        <v>201</v>
      </c>
      <c r="B58">
        <v>83</v>
      </c>
      <c r="C58" s="341">
        <v>16.8</v>
      </c>
      <c r="D58" s="340" t="s">
        <v>221</v>
      </c>
      <c r="E58" s="340">
        <v>1732</v>
      </c>
      <c r="F58" s="342">
        <v>11.9</v>
      </c>
      <c r="G58" s="340" t="s">
        <v>221</v>
      </c>
      <c r="H58">
        <v>5761073</v>
      </c>
      <c r="I58" s="343">
        <f>H58/H68%</f>
        <v>13.962678362109633</v>
      </c>
    </row>
    <row r="59" spans="1:9" ht="14.25">
      <c r="A59" s="340" t="s">
        <v>205</v>
      </c>
      <c r="B59">
        <v>77</v>
      </c>
      <c r="C59" s="341">
        <v>15.6</v>
      </c>
      <c r="D59" t="s">
        <v>200</v>
      </c>
      <c r="E59">
        <v>1719</v>
      </c>
      <c r="F59" s="342">
        <v>11.8</v>
      </c>
      <c r="G59" t="s">
        <v>200</v>
      </c>
      <c r="H59">
        <v>5180831</v>
      </c>
      <c r="I59" s="343">
        <f>H59/H68%</f>
        <v>12.556389565181142</v>
      </c>
    </row>
    <row r="60" spans="1:9" ht="14.25">
      <c r="A60" s="340" t="s">
        <v>199</v>
      </c>
      <c r="B60">
        <v>51</v>
      </c>
      <c r="C60" s="341">
        <v>10.3</v>
      </c>
      <c r="D60" t="s">
        <v>202</v>
      </c>
      <c r="E60">
        <v>1584</v>
      </c>
      <c r="F60" s="342">
        <v>10.9</v>
      </c>
      <c r="G60" t="s">
        <v>203</v>
      </c>
      <c r="H60">
        <v>4039532</v>
      </c>
      <c r="I60" s="343">
        <f>H60/H68%</f>
        <v>9.790309209664493</v>
      </c>
    </row>
    <row r="61" spans="1:9" ht="14.25">
      <c r="A61" s="340" t="s">
        <v>204</v>
      </c>
      <c r="B61">
        <v>41</v>
      </c>
      <c r="C61" s="341">
        <v>8.3</v>
      </c>
      <c r="D61" t="s">
        <v>205</v>
      </c>
      <c r="E61">
        <v>1330</v>
      </c>
      <c r="F61" s="342">
        <v>9.1</v>
      </c>
      <c r="G61" t="s">
        <v>206</v>
      </c>
      <c r="H61">
        <v>3844746</v>
      </c>
      <c r="I61" s="343">
        <f>H61/H68%</f>
        <v>9.318221064375953</v>
      </c>
    </row>
    <row r="62" spans="1:9" ht="14.25">
      <c r="A62" s="340" t="s">
        <v>202</v>
      </c>
      <c r="B62">
        <v>37</v>
      </c>
      <c r="C62" s="341">
        <v>7.5</v>
      </c>
      <c r="D62" t="s">
        <v>207</v>
      </c>
      <c r="E62">
        <v>1003</v>
      </c>
      <c r="F62" s="342">
        <v>6.9</v>
      </c>
      <c r="G62" t="s">
        <v>202</v>
      </c>
      <c r="H62">
        <v>3119261</v>
      </c>
      <c r="I62" s="343">
        <f>H62/H68%</f>
        <v>7.559917756722134</v>
      </c>
    </row>
    <row r="63" spans="1:9" ht="14.25">
      <c r="A63" s="340" t="s">
        <v>210</v>
      </c>
      <c r="B63">
        <v>35</v>
      </c>
      <c r="C63" s="341">
        <v>7.1</v>
      </c>
      <c r="D63" t="s">
        <v>203</v>
      </c>
      <c r="E63">
        <v>961</v>
      </c>
      <c r="F63" s="342">
        <v>6.6</v>
      </c>
      <c r="G63" t="s">
        <v>209</v>
      </c>
      <c r="H63">
        <v>2942281</v>
      </c>
      <c r="I63" s="343">
        <f>H63/H68%</f>
        <v>7.130984671422545</v>
      </c>
    </row>
    <row r="64" spans="1:9" ht="14.25">
      <c r="A64" s="340" t="s">
        <v>222</v>
      </c>
      <c r="B64">
        <v>19</v>
      </c>
      <c r="C64" s="341">
        <v>3.8</v>
      </c>
      <c r="D64" t="s">
        <v>223</v>
      </c>
      <c r="E64">
        <v>926</v>
      </c>
      <c r="F64" s="342">
        <v>6.4</v>
      </c>
      <c r="G64" t="s">
        <v>207</v>
      </c>
      <c r="H64">
        <v>2617305</v>
      </c>
      <c r="I64" s="343">
        <f>H64/H68%</f>
        <v>6.34336483681796</v>
      </c>
    </row>
    <row r="65" spans="1:9" ht="14.25">
      <c r="A65" s="340" t="s">
        <v>208</v>
      </c>
      <c r="B65">
        <v>19</v>
      </c>
      <c r="C65" s="341">
        <v>3.8</v>
      </c>
      <c r="D65" t="s">
        <v>224</v>
      </c>
      <c r="E65">
        <v>825</v>
      </c>
      <c r="F65" s="342">
        <v>5.7</v>
      </c>
      <c r="G65" t="s">
        <v>225</v>
      </c>
      <c r="H65">
        <v>2472257</v>
      </c>
      <c r="I65" s="343">
        <f>H65/H68%</f>
        <v>5.991822932893591</v>
      </c>
    </row>
    <row r="66" spans="1:9" ht="14.25">
      <c r="A66" s="340" t="s">
        <v>200</v>
      </c>
      <c r="B66">
        <v>18</v>
      </c>
      <c r="C66" s="341">
        <v>3.6</v>
      </c>
      <c r="D66" t="s">
        <v>214</v>
      </c>
      <c r="E66">
        <v>745</v>
      </c>
      <c r="F66" s="342">
        <v>5.1</v>
      </c>
      <c r="G66" t="s">
        <v>215</v>
      </c>
      <c r="H66">
        <v>1926562</v>
      </c>
      <c r="I66" s="343">
        <f>H66/H68%</f>
        <v>4.669263095722387</v>
      </c>
    </row>
    <row r="67" spans="1:9" ht="13.5">
      <c r="A67" t="s">
        <v>216</v>
      </c>
      <c r="B67">
        <v>115</v>
      </c>
      <c r="C67" s="343">
        <v>23.2</v>
      </c>
      <c r="D67" t="s">
        <v>226</v>
      </c>
      <c r="E67">
        <v>3732</v>
      </c>
      <c r="F67" s="342">
        <v>25.6</v>
      </c>
      <c r="G67" t="s">
        <v>226</v>
      </c>
      <c r="H67">
        <v>9356667</v>
      </c>
      <c r="I67" s="343">
        <f>H67/H68%</f>
        <v>22.677048505090156</v>
      </c>
    </row>
    <row r="68" spans="2:9" ht="13.5">
      <c r="B68">
        <f>SUM(B58:B67)</f>
        <v>495</v>
      </c>
      <c r="C68" s="343">
        <f>SUM(C58:C67)</f>
        <v>99.99999999999999</v>
      </c>
      <c r="E68">
        <f>SUM(E58:E67)</f>
        <v>14557</v>
      </c>
      <c r="F68" s="342">
        <f>SUM(F58:F67)</f>
        <v>100</v>
      </c>
      <c r="H68">
        <f>SUM(H58:H67)</f>
        <v>41260515</v>
      </c>
      <c r="I68" s="343">
        <f>SUM(I58:I67)</f>
        <v>99.99999999999999</v>
      </c>
    </row>
    <row r="69" spans="6:9" ht="13.5">
      <c r="F69" s="343"/>
      <c r="I69" s="343"/>
    </row>
    <row r="70" ht="13.5">
      <c r="I70" s="343"/>
    </row>
    <row r="71" ht="13.5">
      <c r="I71" s="343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L86" sqref="L86"/>
    </sheetView>
  </sheetViews>
  <sheetFormatPr defaultColWidth="9.00390625" defaultRowHeight="13.5"/>
  <cols>
    <col min="7" max="7" width="11.125" style="0" customWidth="1"/>
    <col min="8" max="8" width="9.50390625" style="0" bestFit="1" customWidth="1"/>
  </cols>
  <sheetData>
    <row r="1" spans="1:7" ht="18.75">
      <c r="A1" s="369"/>
      <c r="B1" s="369"/>
      <c r="C1" s="369"/>
      <c r="D1" s="369"/>
      <c r="E1" s="369"/>
      <c r="F1" s="369"/>
      <c r="G1" s="369"/>
    </row>
    <row r="2" spans="1:7" ht="18.75">
      <c r="A2" s="344"/>
      <c r="B2" s="344"/>
      <c r="C2" s="344"/>
      <c r="D2" s="344"/>
      <c r="E2" s="344"/>
      <c r="F2" s="344"/>
      <c r="G2" s="344"/>
    </row>
    <row r="3" spans="7:10" ht="13.5">
      <c r="G3" s="370"/>
      <c r="H3" s="370"/>
      <c r="I3" s="370"/>
      <c r="J3" s="345"/>
    </row>
    <row r="71" spans="1:9" ht="13.5">
      <c r="A71" s="331"/>
      <c r="B71" s="331"/>
      <c r="C71" s="331"/>
      <c r="D71" s="331"/>
      <c r="E71" s="331"/>
      <c r="F71" s="331"/>
      <c r="G71" s="331"/>
      <c r="H71" s="331"/>
      <c r="I71" s="331"/>
    </row>
    <row r="72" spans="1:9" ht="13.5">
      <c r="A72" s="331"/>
      <c r="B72" s="331"/>
      <c r="C72" s="331"/>
      <c r="D72" s="331"/>
      <c r="E72" s="331"/>
      <c r="F72" s="331"/>
      <c r="G72" s="331"/>
      <c r="H72" s="331"/>
      <c r="I72" s="331"/>
    </row>
    <row r="73" spans="1:9" ht="13.5">
      <c r="A73" s="331"/>
      <c r="B73" s="331"/>
      <c r="C73" s="331"/>
      <c r="D73" s="331"/>
      <c r="E73" s="331"/>
      <c r="F73" s="331"/>
      <c r="G73" s="331"/>
      <c r="H73" s="331"/>
      <c r="I73" s="331"/>
    </row>
    <row r="74" spans="1:9" ht="13.5">
      <c r="A74" s="320"/>
      <c r="B74" s="321" t="s">
        <v>217</v>
      </c>
      <c r="C74" s="321" t="s">
        <v>218</v>
      </c>
      <c r="D74" s="321" t="s">
        <v>189</v>
      </c>
      <c r="E74" s="346" t="s">
        <v>190</v>
      </c>
      <c r="F74" s="346" t="s">
        <v>191</v>
      </c>
      <c r="G74" s="347" t="s">
        <v>219</v>
      </c>
      <c r="H74" s="324"/>
      <c r="I74" s="324"/>
    </row>
    <row r="75" spans="1:9" ht="13.5">
      <c r="A75" s="326" t="s">
        <v>21</v>
      </c>
      <c r="B75" s="327">
        <v>100</v>
      </c>
      <c r="C75" s="327">
        <v>93.6</v>
      </c>
      <c r="D75" s="327">
        <v>84.4</v>
      </c>
      <c r="E75" s="327">
        <v>87.6</v>
      </c>
      <c r="F75" s="327">
        <v>80.8</v>
      </c>
      <c r="G75" s="328">
        <v>82.9</v>
      </c>
      <c r="H75" s="329"/>
      <c r="I75" s="329"/>
    </row>
    <row r="76" spans="1:9" ht="13.5">
      <c r="A76" s="332" t="s">
        <v>22</v>
      </c>
      <c r="B76" s="327">
        <v>100</v>
      </c>
      <c r="C76" s="327">
        <v>101.1</v>
      </c>
      <c r="D76" s="327">
        <v>91.5</v>
      </c>
      <c r="E76" s="327">
        <v>100.8</v>
      </c>
      <c r="F76" s="327">
        <v>94.7</v>
      </c>
      <c r="G76" s="328">
        <v>96.7</v>
      </c>
      <c r="H76" s="333"/>
      <c r="I76" s="333"/>
    </row>
    <row r="77" spans="1:9" ht="27">
      <c r="A77" s="334" t="s">
        <v>188</v>
      </c>
      <c r="B77" s="335">
        <v>100</v>
      </c>
      <c r="C77" s="348">
        <v>96.2</v>
      </c>
      <c r="D77" s="348">
        <v>93.3</v>
      </c>
      <c r="E77" s="348">
        <v>84.8</v>
      </c>
      <c r="F77" s="348">
        <v>93.6</v>
      </c>
      <c r="G77" s="349">
        <v>102.7</v>
      </c>
      <c r="H77" s="333"/>
      <c r="I77" s="333"/>
    </row>
    <row r="78" ht="13.5">
      <c r="I78" s="331"/>
    </row>
    <row r="79" spans="1:8" ht="14.25">
      <c r="A79" s="337"/>
      <c r="B79" s="338" t="s">
        <v>8</v>
      </c>
      <c r="C79" s="338"/>
      <c r="D79" s="337"/>
      <c r="E79" s="337" t="s">
        <v>9</v>
      </c>
      <c r="F79" s="338"/>
      <c r="G79" s="338"/>
      <c r="H79" s="337" t="s">
        <v>196</v>
      </c>
    </row>
    <row r="80" spans="1:9" ht="14.25">
      <c r="A80" s="340" t="s">
        <v>197</v>
      </c>
      <c r="B80">
        <v>83</v>
      </c>
      <c r="C80" s="341">
        <v>16.8</v>
      </c>
      <c r="D80" s="340" t="s">
        <v>198</v>
      </c>
      <c r="E80" s="340">
        <v>1732</v>
      </c>
      <c r="F80" s="342">
        <v>11.9</v>
      </c>
      <c r="G80" s="340" t="s">
        <v>198</v>
      </c>
      <c r="H80">
        <v>5761073</v>
      </c>
      <c r="I80" s="343">
        <f>H80/H90%</f>
        <v>13.962678362109633</v>
      </c>
    </row>
    <row r="81" spans="1:9" ht="14.25">
      <c r="A81" s="340" t="s">
        <v>199</v>
      </c>
      <c r="B81">
        <v>77</v>
      </c>
      <c r="C81" s="341">
        <v>15.6</v>
      </c>
      <c r="D81" t="s">
        <v>200</v>
      </c>
      <c r="E81">
        <v>1719</v>
      </c>
      <c r="F81" s="342">
        <v>11.8</v>
      </c>
      <c r="G81" t="s">
        <v>200</v>
      </c>
      <c r="H81">
        <v>5180831</v>
      </c>
      <c r="I81" s="343">
        <f>H81/H90%</f>
        <v>12.556389565181142</v>
      </c>
    </row>
    <row r="82" spans="1:9" ht="14.25">
      <c r="A82" s="340" t="s">
        <v>201</v>
      </c>
      <c r="B82">
        <v>51</v>
      </c>
      <c r="C82" s="341">
        <v>10.3</v>
      </c>
      <c r="D82" t="s">
        <v>202</v>
      </c>
      <c r="E82">
        <v>1584</v>
      </c>
      <c r="F82" s="342">
        <v>10.9</v>
      </c>
      <c r="G82" t="s">
        <v>203</v>
      </c>
      <c r="H82">
        <v>4039532</v>
      </c>
      <c r="I82" s="343">
        <f>H82/H90%</f>
        <v>9.790309209664493</v>
      </c>
    </row>
    <row r="83" spans="1:9" ht="14.25">
      <c r="A83" s="340" t="s">
        <v>204</v>
      </c>
      <c r="B83">
        <v>41</v>
      </c>
      <c r="C83" s="341">
        <v>8.3</v>
      </c>
      <c r="D83" t="s">
        <v>205</v>
      </c>
      <c r="E83">
        <v>1330</v>
      </c>
      <c r="F83" s="342">
        <v>9.1</v>
      </c>
      <c r="G83" t="s">
        <v>206</v>
      </c>
      <c r="H83">
        <v>3844746</v>
      </c>
      <c r="I83" s="343">
        <f>H83/H90%</f>
        <v>9.318221064375953</v>
      </c>
    </row>
    <row r="84" spans="1:9" ht="14.25">
      <c r="A84" s="340" t="s">
        <v>205</v>
      </c>
      <c r="B84">
        <v>37</v>
      </c>
      <c r="C84" s="341">
        <v>7.5</v>
      </c>
      <c r="D84" t="s">
        <v>207</v>
      </c>
      <c r="E84">
        <v>1003</v>
      </c>
      <c r="F84" s="342">
        <v>6.9</v>
      </c>
      <c r="G84" t="s">
        <v>202</v>
      </c>
      <c r="H84">
        <v>3119261</v>
      </c>
      <c r="I84" s="343">
        <f>H84/H90%</f>
        <v>7.559917756722134</v>
      </c>
    </row>
    <row r="85" spans="1:9" ht="14.25">
      <c r="A85" s="340" t="s">
        <v>208</v>
      </c>
      <c r="B85">
        <v>35</v>
      </c>
      <c r="C85" s="341">
        <v>7.1</v>
      </c>
      <c r="D85" t="s">
        <v>203</v>
      </c>
      <c r="E85">
        <v>961</v>
      </c>
      <c r="F85" s="342">
        <v>6.6</v>
      </c>
      <c r="G85" t="s">
        <v>209</v>
      </c>
      <c r="H85">
        <v>2942281</v>
      </c>
      <c r="I85" s="343">
        <f>H85/H90%</f>
        <v>7.130984671422545</v>
      </c>
    </row>
    <row r="86" spans="1:9" ht="14.25">
      <c r="A86" s="340" t="s">
        <v>210</v>
      </c>
      <c r="B86">
        <v>19</v>
      </c>
      <c r="C86" s="341">
        <v>3.8</v>
      </c>
      <c r="D86" t="s">
        <v>211</v>
      </c>
      <c r="E86">
        <v>926</v>
      </c>
      <c r="F86" s="342">
        <v>6.4</v>
      </c>
      <c r="G86" t="s">
        <v>207</v>
      </c>
      <c r="H86">
        <v>2617305</v>
      </c>
      <c r="I86" s="343">
        <f>H86/H90%</f>
        <v>6.34336483681796</v>
      </c>
    </row>
    <row r="87" spans="1:9" ht="14.25">
      <c r="A87" s="340" t="s">
        <v>161</v>
      </c>
      <c r="B87">
        <v>19</v>
      </c>
      <c r="C87" s="341">
        <v>3.8</v>
      </c>
      <c r="D87" t="s">
        <v>212</v>
      </c>
      <c r="E87">
        <v>825</v>
      </c>
      <c r="F87" s="342">
        <v>5.7</v>
      </c>
      <c r="G87" t="s">
        <v>213</v>
      </c>
      <c r="H87">
        <v>2472257</v>
      </c>
      <c r="I87" s="343">
        <f>H87/H90%</f>
        <v>5.991822932893591</v>
      </c>
    </row>
    <row r="88" spans="1:9" ht="14.25">
      <c r="A88" s="340" t="s">
        <v>202</v>
      </c>
      <c r="B88">
        <v>18</v>
      </c>
      <c r="C88" s="341">
        <v>3.6</v>
      </c>
      <c r="D88" t="s">
        <v>214</v>
      </c>
      <c r="E88">
        <v>745</v>
      </c>
      <c r="F88" s="342">
        <v>5.1</v>
      </c>
      <c r="G88" t="s">
        <v>215</v>
      </c>
      <c r="H88">
        <v>1926562</v>
      </c>
      <c r="I88" s="343">
        <f>H88/H90%</f>
        <v>4.669263095722387</v>
      </c>
    </row>
    <row r="89" spans="1:9" ht="13.5">
      <c r="A89" t="s">
        <v>216</v>
      </c>
      <c r="B89">
        <v>115</v>
      </c>
      <c r="C89" s="343">
        <v>23.2</v>
      </c>
      <c r="D89" t="s">
        <v>220</v>
      </c>
      <c r="E89">
        <v>3732</v>
      </c>
      <c r="F89" s="342">
        <v>25.6</v>
      </c>
      <c r="G89" t="s">
        <v>220</v>
      </c>
      <c r="H89">
        <v>9356667</v>
      </c>
      <c r="I89" s="343">
        <f>H89/H90%</f>
        <v>22.677048505090156</v>
      </c>
    </row>
    <row r="90" spans="2:9" ht="13.5">
      <c r="B90">
        <f>SUM(B80:B89)</f>
        <v>495</v>
      </c>
      <c r="C90" s="343">
        <f>SUM(C80:C89)</f>
        <v>99.99999999999999</v>
      </c>
      <c r="E90">
        <f>SUM(E80:E89)</f>
        <v>14557</v>
      </c>
      <c r="F90" s="342">
        <f>SUM(F80:F89)</f>
        <v>100</v>
      </c>
      <c r="H90">
        <f>SUM(H80:H89)</f>
        <v>41260515</v>
      </c>
      <c r="I90" s="343">
        <f>SUM(I80:I89)</f>
        <v>99.99999999999999</v>
      </c>
    </row>
    <row r="91" spans="6:9" ht="13.5">
      <c r="F91" s="343"/>
      <c r="I91" s="343"/>
    </row>
    <row r="92" ht="13.5">
      <c r="I92" s="343"/>
    </row>
    <row r="93" ht="13.5">
      <c r="I93" s="343"/>
    </row>
  </sheetData>
  <mergeCells count="2">
    <mergeCell ref="A1:G1"/>
    <mergeCell ref="G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9" customFormat="1" ht="27" customHeight="1">
      <c r="A1" s="8" t="s">
        <v>81</v>
      </c>
    </row>
    <row r="2" ht="27" customHeight="1">
      <c r="A2" s="64"/>
    </row>
    <row r="3" s="1" customFormat="1" ht="27" customHeight="1">
      <c r="A3" s="2" t="s">
        <v>73</v>
      </c>
    </row>
    <row r="4" spans="1:7" ht="21" customHeight="1">
      <c r="A4" s="11"/>
      <c r="B4" s="371" t="s">
        <v>111</v>
      </c>
      <c r="C4" s="371"/>
      <c r="D4" s="371"/>
      <c r="E4" s="371"/>
      <c r="F4" s="371"/>
      <c r="G4" s="371"/>
    </row>
    <row r="5" spans="1:7" ht="27" customHeight="1">
      <c r="A5" s="174" t="s">
        <v>92</v>
      </c>
      <c r="B5" s="162" t="s">
        <v>67</v>
      </c>
      <c r="C5" s="162" t="s">
        <v>69</v>
      </c>
      <c r="D5" s="162" t="s">
        <v>86</v>
      </c>
      <c r="E5" s="162" t="s">
        <v>96</v>
      </c>
      <c r="F5" s="162" t="s">
        <v>110</v>
      </c>
      <c r="G5" s="162" t="s">
        <v>176</v>
      </c>
    </row>
    <row r="6" spans="1:7" ht="27" customHeight="1">
      <c r="A6" s="157" t="s">
        <v>21</v>
      </c>
      <c r="B6" s="196">
        <v>585</v>
      </c>
      <c r="C6" s="196">
        <v>540</v>
      </c>
      <c r="D6" s="221">
        <v>554</v>
      </c>
      <c r="E6" s="216">
        <v>524</v>
      </c>
      <c r="F6" s="238">
        <v>508</v>
      </c>
      <c r="G6" s="238">
        <v>495</v>
      </c>
    </row>
    <row r="7" spans="1:7" ht="27" customHeight="1">
      <c r="A7" s="147" t="s">
        <v>31</v>
      </c>
      <c r="B7" s="197">
        <v>103.7</v>
      </c>
      <c r="C7" s="197">
        <f>C6/B6*100</f>
        <v>92.3076923076923</v>
      </c>
      <c r="D7" s="197">
        <f>D6/C6*100</f>
        <v>102.5925925925926</v>
      </c>
      <c r="E7" s="197">
        <f>E6/D6*100</f>
        <v>94.58483754512635</v>
      </c>
      <c r="F7" s="197">
        <f>F6/E6*100</f>
        <v>96.94656488549617</v>
      </c>
      <c r="G7" s="197">
        <f>G6/F6*100</f>
        <v>97.44094488188976</v>
      </c>
    </row>
    <row r="8" spans="1:7" ht="27" customHeight="1">
      <c r="A8" s="163" t="s">
        <v>32</v>
      </c>
      <c r="B8" s="195">
        <v>100</v>
      </c>
      <c r="C8" s="195">
        <f>C6/B6*100</f>
        <v>92.3076923076923</v>
      </c>
      <c r="D8" s="195">
        <f>D6/B6*100</f>
        <v>94.70085470085469</v>
      </c>
      <c r="E8" s="195">
        <f>E6/B6*100</f>
        <v>89.57264957264958</v>
      </c>
      <c r="F8" s="195">
        <f>F6/B6*100</f>
        <v>86.83760683760684</v>
      </c>
      <c r="G8" s="195">
        <f>G6/B6*100</f>
        <v>84.61538461538461</v>
      </c>
    </row>
  </sheetData>
  <mergeCells count="1">
    <mergeCell ref="B4:G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7" width="11.625" style="6" customWidth="1"/>
    <col min="8" max="16384" width="9.00390625" style="6" customWidth="1"/>
  </cols>
  <sheetData>
    <row r="1" spans="1:7" s="1" customFormat="1" ht="27.75" customHeight="1">
      <c r="A1" s="2" t="s">
        <v>74</v>
      </c>
      <c r="G1" s="122"/>
    </row>
    <row r="2" spans="1:7" ht="27.75" customHeight="1">
      <c r="A2" s="375" t="s">
        <v>33</v>
      </c>
      <c r="B2" s="372" t="s">
        <v>177</v>
      </c>
      <c r="C2" s="373"/>
      <c r="D2" s="372" t="s">
        <v>107</v>
      </c>
      <c r="E2" s="374"/>
      <c r="F2" s="373" t="s">
        <v>34</v>
      </c>
      <c r="G2" s="373"/>
    </row>
    <row r="3" spans="1:7" ht="27.75" customHeight="1">
      <c r="A3" s="376"/>
      <c r="B3" s="158" t="s">
        <v>35</v>
      </c>
      <c r="C3" s="159" t="s">
        <v>4</v>
      </c>
      <c r="D3" s="158" t="s">
        <v>35</v>
      </c>
      <c r="E3" s="159" t="s">
        <v>4</v>
      </c>
      <c r="F3" s="160" t="s">
        <v>36</v>
      </c>
      <c r="G3" s="161" t="s">
        <v>37</v>
      </c>
    </row>
    <row r="4" spans="1:7" s="1" customFormat="1" ht="27.75" customHeight="1">
      <c r="A4" s="137" t="s">
        <v>98</v>
      </c>
      <c r="B4" s="77">
        <f>SUM(B5:B11)</f>
        <v>495</v>
      </c>
      <c r="C4" s="78">
        <v>100</v>
      </c>
      <c r="D4" s="77">
        <f>SUM(D5:D11)</f>
        <v>508</v>
      </c>
      <c r="E4" s="78">
        <v>100</v>
      </c>
      <c r="F4" s="79">
        <f aca="true" t="shared" si="0" ref="F4:F10">B4-D4</f>
        <v>-13</v>
      </c>
      <c r="G4" s="139">
        <f aca="true" t="shared" si="1" ref="G4:G10">F4/D4*100</f>
        <v>-2.559055118110236</v>
      </c>
    </row>
    <row r="5" spans="1:7" ht="27.75" customHeight="1">
      <c r="A5" s="85" t="s">
        <v>178</v>
      </c>
      <c r="B5" s="55">
        <v>239</v>
      </c>
      <c r="C5" s="65">
        <f>B5/B4*100</f>
        <v>48.282828282828284</v>
      </c>
      <c r="D5" s="55">
        <v>243</v>
      </c>
      <c r="E5" s="65">
        <f>D5/D4*100</f>
        <v>47.83464566929133</v>
      </c>
      <c r="F5" s="156">
        <f t="shared" si="0"/>
        <v>-4</v>
      </c>
      <c r="G5" s="140">
        <f t="shared" si="1"/>
        <v>-1.646090534979424</v>
      </c>
    </row>
    <row r="6" spans="1:7" ht="27.75" customHeight="1">
      <c r="A6" s="85" t="s">
        <v>100</v>
      </c>
      <c r="B6" s="55">
        <v>115</v>
      </c>
      <c r="C6" s="65">
        <f>B6/B4*100</f>
        <v>23.232323232323232</v>
      </c>
      <c r="D6" s="55">
        <v>107</v>
      </c>
      <c r="E6" s="65">
        <f>D6/D4*100</f>
        <v>21.062992125984252</v>
      </c>
      <c r="F6" s="156">
        <f t="shared" si="0"/>
        <v>8</v>
      </c>
      <c r="G6" s="140">
        <f t="shared" si="1"/>
        <v>7.476635514018691</v>
      </c>
    </row>
    <row r="7" spans="1:7" ht="27.75" customHeight="1">
      <c r="A7" s="85" t="s">
        <v>101</v>
      </c>
      <c r="B7" s="74">
        <v>49</v>
      </c>
      <c r="C7" s="65">
        <f>B7/B4*100</f>
        <v>9.8989898989899</v>
      </c>
      <c r="D7" s="74">
        <v>60</v>
      </c>
      <c r="E7" s="65">
        <f>D7/D4*100</f>
        <v>11.811023622047244</v>
      </c>
      <c r="F7" s="156">
        <f t="shared" si="0"/>
        <v>-11</v>
      </c>
      <c r="G7" s="140">
        <f t="shared" si="1"/>
        <v>-18.333333333333332</v>
      </c>
    </row>
    <row r="8" spans="1:7" ht="27.75" customHeight="1">
      <c r="A8" s="85" t="s">
        <v>102</v>
      </c>
      <c r="B8" s="74">
        <v>63</v>
      </c>
      <c r="C8" s="65">
        <f>B8/B4*100</f>
        <v>12.727272727272727</v>
      </c>
      <c r="D8" s="74">
        <v>71</v>
      </c>
      <c r="E8" s="65">
        <f>D8/D4*100</f>
        <v>13.976377952755906</v>
      </c>
      <c r="F8" s="156">
        <f t="shared" si="0"/>
        <v>-8</v>
      </c>
      <c r="G8" s="140">
        <f t="shared" si="1"/>
        <v>-11.267605633802818</v>
      </c>
    </row>
    <row r="9" spans="1:7" ht="27.75" customHeight="1">
      <c r="A9" s="85" t="s">
        <v>103</v>
      </c>
      <c r="B9" s="74">
        <v>23</v>
      </c>
      <c r="C9" s="65">
        <f>B9/B4*100</f>
        <v>4.646464646464646</v>
      </c>
      <c r="D9" s="74">
        <v>21</v>
      </c>
      <c r="E9" s="65">
        <f>D9/D4*100</f>
        <v>4.133858267716536</v>
      </c>
      <c r="F9" s="156">
        <f t="shared" si="0"/>
        <v>2</v>
      </c>
      <c r="G9" s="140">
        <f t="shared" si="1"/>
        <v>9.523809523809524</v>
      </c>
    </row>
    <row r="10" spans="1:7" ht="27.75" customHeight="1">
      <c r="A10" s="85" t="s">
        <v>104</v>
      </c>
      <c r="B10" s="74">
        <v>4</v>
      </c>
      <c r="C10" s="65">
        <f>B10/B4*100</f>
        <v>0.8080808080808081</v>
      </c>
      <c r="D10" s="74">
        <v>3</v>
      </c>
      <c r="E10" s="65">
        <f>D10/D4*100</f>
        <v>0.5905511811023622</v>
      </c>
      <c r="F10" s="156">
        <f t="shared" si="0"/>
        <v>1</v>
      </c>
      <c r="G10" s="140">
        <f t="shared" si="1"/>
        <v>33.33333333333333</v>
      </c>
    </row>
    <row r="11" spans="1:7" ht="27.75" customHeight="1">
      <c r="A11" s="134" t="s">
        <v>0</v>
      </c>
      <c r="B11" s="75">
        <v>2</v>
      </c>
      <c r="C11" s="66">
        <f>B11/B4*100</f>
        <v>0.40404040404040403</v>
      </c>
      <c r="D11" s="75">
        <v>3</v>
      </c>
      <c r="E11" s="66">
        <f>D11/D4*100</f>
        <v>0.5905511811023622</v>
      </c>
      <c r="F11" s="223">
        <f>B11-D11</f>
        <v>-1</v>
      </c>
      <c r="G11" s="141">
        <f>F11/D11%</f>
        <v>-33.333333333333336</v>
      </c>
    </row>
    <row r="12" spans="1:5" ht="21.75" customHeight="1">
      <c r="A12" s="138"/>
      <c r="C12" s="225"/>
      <c r="E12" s="225"/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B1" sqref="B1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219" customWidth="1"/>
    <col min="9" max="16384" width="9.00390625" style="4" customWidth="1"/>
  </cols>
  <sheetData>
    <row r="1" spans="1:8" s="1" customFormat="1" ht="27.75" customHeight="1">
      <c r="A1" s="2" t="s">
        <v>75</v>
      </c>
      <c r="B1" s="2"/>
      <c r="C1" s="2"/>
      <c r="D1" s="2"/>
      <c r="E1" s="2"/>
      <c r="F1" s="2"/>
      <c r="G1" s="2"/>
      <c r="H1" s="217"/>
    </row>
    <row r="2" spans="1:8" ht="27.75" customHeight="1">
      <c r="A2" s="373" t="s">
        <v>38</v>
      </c>
      <c r="B2" s="373"/>
      <c r="C2" s="372" t="s">
        <v>141</v>
      </c>
      <c r="D2" s="373"/>
      <c r="E2" s="372" t="s">
        <v>170</v>
      </c>
      <c r="F2" s="373"/>
      <c r="G2" s="378" t="s">
        <v>13</v>
      </c>
      <c r="H2" s="379"/>
    </row>
    <row r="3" spans="1:11" ht="27.75" customHeight="1">
      <c r="A3" s="382"/>
      <c r="B3" s="382"/>
      <c r="C3" s="158" t="s">
        <v>35</v>
      </c>
      <c r="D3" s="159" t="s">
        <v>4</v>
      </c>
      <c r="E3" s="158" t="s">
        <v>35</v>
      </c>
      <c r="F3" s="159" t="s">
        <v>4</v>
      </c>
      <c r="G3" s="166" t="s">
        <v>39</v>
      </c>
      <c r="H3" s="218" t="s">
        <v>37</v>
      </c>
      <c r="K3" s="14"/>
    </row>
    <row r="4" spans="1:11" s="26" customFormat="1" ht="27.75" customHeight="1">
      <c r="A4" s="380" t="s">
        <v>98</v>
      </c>
      <c r="B4" s="381"/>
      <c r="C4" s="87">
        <v>495</v>
      </c>
      <c r="D4" s="78">
        <v>100</v>
      </c>
      <c r="E4" s="77">
        <v>508</v>
      </c>
      <c r="F4" s="284" t="s">
        <v>68</v>
      </c>
      <c r="G4" s="283">
        <f>C4-E4</f>
        <v>-13</v>
      </c>
      <c r="H4" s="142">
        <f>G4/E4*100</f>
        <v>-2.559055118110236</v>
      </c>
      <c r="K4" s="88"/>
    </row>
    <row r="5" spans="1:11" ht="27.75" customHeight="1">
      <c r="A5" s="85">
        <v>9</v>
      </c>
      <c r="B5" s="164" t="s">
        <v>142</v>
      </c>
      <c r="C5" s="12">
        <v>19</v>
      </c>
      <c r="D5" s="65">
        <f>C5/$C$4*100</f>
        <v>3.8383838383838382</v>
      </c>
      <c r="E5" s="23" t="s">
        <v>68</v>
      </c>
      <c r="F5" s="285" t="s">
        <v>68</v>
      </c>
      <c r="G5" s="240" t="s">
        <v>68</v>
      </c>
      <c r="H5" s="23" t="s">
        <v>68</v>
      </c>
      <c r="K5" s="16"/>
    </row>
    <row r="6" spans="1:11" ht="27.75" customHeight="1">
      <c r="A6" s="85">
        <v>10</v>
      </c>
      <c r="B6" s="165" t="s">
        <v>143</v>
      </c>
      <c r="C6" s="12">
        <v>6</v>
      </c>
      <c r="D6" s="65">
        <f>C6/$C$4*100</f>
        <v>1.2121212121212122</v>
      </c>
      <c r="E6" s="23" t="s">
        <v>68</v>
      </c>
      <c r="F6" s="285" t="s">
        <v>68</v>
      </c>
      <c r="G6" s="240" t="s">
        <v>68</v>
      </c>
      <c r="H6" s="23" t="s">
        <v>68</v>
      </c>
      <c r="K6" s="81"/>
    </row>
    <row r="7" spans="1:11" ht="27.75" customHeight="1">
      <c r="A7" s="85">
        <v>11</v>
      </c>
      <c r="B7" s="164" t="s">
        <v>144</v>
      </c>
      <c r="C7" s="311">
        <v>12</v>
      </c>
      <c r="D7" s="65">
        <f>C7/$C$4*100</f>
        <v>2.4242424242424243</v>
      </c>
      <c r="E7" s="23" t="s">
        <v>68</v>
      </c>
      <c r="F7" s="285" t="s">
        <v>68</v>
      </c>
      <c r="G7" s="240" t="s">
        <v>68</v>
      </c>
      <c r="H7" s="23" t="s">
        <v>68</v>
      </c>
      <c r="K7" s="14"/>
    </row>
    <row r="8" spans="1:11" ht="27.75" customHeight="1">
      <c r="A8" s="85">
        <v>12</v>
      </c>
      <c r="B8" s="164" t="s">
        <v>145</v>
      </c>
      <c r="C8" s="12">
        <v>51</v>
      </c>
      <c r="D8" s="65">
        <f aca="true" t="shared" si="0" ref="D8:D17">C8/$C$4*100</f>
        <v>10.303030303030303</v>
      </c>
      <c r="E8" s="23" t="s">
        <v>68</v>
      </c>
      <c r="F8" s="285" t="s">
        <v>68</v>
      </c>
      <c r="G8" s="240" t="s">
        <v>68</v>
      </c>
      <c r="H8" s="23" t="s">
        <v>68</v>
      </c>
      <c r="K8" s="14"/>
    </row>
    <row r="9" spans="1:11" ht="27.75" customHeight="1">
      <c r="A9" s="85">
        <v>13</v>
      </c>
      <c r="B9" s="164" t="s">
        <v>146</v>
      </c>
      <c r="C9" s="12">
        <v>83</v>
      </c>
      <c r="D9" s="65">
        <f t="shared" si="0"/>
        <v>16.767676767676768</v>
      </c>
      <c r="E9" s="23" t="s">
        <v>68</v>
      </c>
      <c r="F9" s="285" t="s">
        <v>68</v>
      </c>
      <c r="G9" s="240" t="s">
        <v>68</v>
      </c>
      <c r="H9" s="23" t="s">
        <v>68</v>
      </c>
      <c r="K9" s="14"/>
    </row>
    <row r="10" spans="1:11" ht="27.75" customHeight="1">
      <c r="A10" s="85">
        <v>14</v>
      </c>
      <c r="B10" s="164" t="s">
        <v>147</v>
      </c>
      <c r="C10" s="12">
        <v>6</v>
      </c>
      <c r="D10" s="65">
        <f t="shared" si="0"/>
        <v>1.2121212121212122</v>
      </c>
      <c r="E10" s="23" t="s">
        <v>68</v>
      </c>
      <c r="F10" s="285" t="s">
        <v>68</v>
      </c>
      <c r="G10" s="240" t="s">
        <v>68</v>
      </c>
      <c r="H10" s="23" t="s">
        <v>68</v>
      </c>
      <c r="K10" s="14"/>
    </row>
    <row r="11" spans="1:11" ht="27.75" customHeight="1">
      <c r="A11" s="85">
        <v>15</v>
      </c>
      <c r="B11" s="164" t="s">
        <v>148</v>
      </c>
      <c r="C11" s="12">
        <v>10</v>
      </c>
      <c r="D11" s="65">
        <f t="shared" si="0"/>
        <v>2.0202020202020203</v>
      </c>
      <c r="E11" s="23" t="s">
        <v>68</v>
      </c>
      <c r="F11" s="285" t="s">
        <v>68</v>
      </c>
      <c r="G11" s="240" t="s">
        <v>68</v>
      </c>
      <c r="H11" s="23" t="s">
        <v>68</v>
      </c>
      <c r="K11" s="14"/>
    </row>
    <row r="12" spans="1:11" ht="27.75" customHeight="1">
      <c r="A12" s="85">
        <v>16</v>
      </c>
      <c r="B12" s="164" t="s">
        <v>149</v>
      </c>
      <c r="C12" s="12">
        <v>5</v>
      </c>
      <c r="D12" s="65">
        <f t="shared" si="0"/>
        <v>1.0101010101010102</v>
      </c>
      <c r="E12" s="23" t="s">
        <v>68</v>
      </c>
      <c r="F12" s="285" t="s">
        <v>68</v>
      </c>
      <c r="G12" s="240" t="s">
        <v>68</v>
      </c>
      <c r="H12" s="23" t="s">
        <v>68</v>
      </c>
      <c r="K12" s="14"/>
    </row>
    <row r="13" spans="1:11" ht="27.75" customHeight="1">
      <c r="A13" s="85">
        <v>17</v>
      </c>
      <c r="B13" s="164" t="s">
        <v>150</v>
      </c>
      <c r="C13" s="12">
        <v>1</v>
      </c>
      <c r="D13" s="65">
        <f t="shared" si="0"/>
        <v>0.20202020202020202</v>
      </c>
      <c r="E13" s="23" t="s">
        <v>68</v>
      </c>
      <c r="F13" s="285" t="s">
        <v>68</v>
      </c>
      <c r="G13" s="240" t="s">
        <v>68</v>
      </c>
      <c r="H13" s="23" t="s">
        <v>68</v>
      </c>
      <c r="K13" s="14"/>
    </row>
    <row r="14" spans="1:11" ht="27.75" customHeight="1">
      <c r="A14" s="85">
        <v>18</v>
      </c>
      <c r="B14" s="164" t="s">
        <v>151</v>
      </c>
      <c r="C14" s="12">
        <v>41</v>
      </c>
      <c r="D14" s="65">
        <f t="shared" si="0"/>
        <v>8.282828282828284</v>
      </c>
      <c r="E14" s="23" t="s">
        <v>68</v>
      </c>
      <c r="F14" s="285" t="s">
        <v>68</v>
      </c>
      <c r="G14" s="240" t="s">
        <v>68</v>
      </c>
      <c r="H14" s="23" t="s">
        <v>68</v>
      </c>
      <c r="K14" s="14"/>
    </row>
    <row r="15" spans="1:11" ht="27.75" customHeight="1">
      <c r="A15" s="85">
        <v>19</v>
      </c>
      <c r="B15" s="164" t="s">
        <v>152</v>
      </c>
      <c r="C15" s="12">
        <v>5</v>
      </c>
      <c r="D15" s="65">
        <f t="shared" si="0"/>
        <v>1.0101010101010102</v>
      </c>
      <c r="E15" s="23" t="s">
        <v>68</v>
      </c>
      <c r="F15" s="285" t="s">
        <v>68</v>
      </c>
      <c r="G15" s="240" t="s">
        <v>68</v>
      </c>
      <c r="H15" s="23" t="s">
        <v>68</v>
      </c>
      <c r="K15" s="14"/>
    </row>
    <row r="16" spans="1:11" ht="27.75" customHeight="1">
      <c r="A16" s="85">
        <v>20</v>
      </c>
      <c r="B16" s="164" t="s">
        <v>153</v>
      </c>
      <c r="C16" s="282" t="s">
        <v>68</v>
      </c>
      <c r="D16" s="285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K16" s="23"/>
    </row>
    <row r="17" spans="1:11" ht="27.75" customHeight="1">
      <c r="A17" s="85">
        <v>21</v>
      </c>
      <c r="B17" s="164" t="s">
        <v>154</v>
      </c>
      <c r="C17" s="82">
        <v>11</v>
      </c>
      <c r="D17" s="65">
        <f t="shared" si="0"/>
        <v>2.2222222222222223</v>
      </c>
      <c r="E17" s="23" t="s">
        <v>68</v>
      </c>
      <c r="F17" s="285" t="s">
        <v>68</v>
      </c>
      <c r="G17" s="240" t="s">
        <v>68</v>
      </c>
      <c r="H17" s="23" t="s">
        <v>68</v>
      </c>
      <c r="K17" s="14"/>
    </row>
    <row r="18" spans="1:11" ht="27.75" customHeight="1">
      <c r="A18" s="85">
        <v>22</v>
      </c>
      <c r="B18" s="164" t="s">
        <v>155</v>
      </c>
      <c r="C18" s="12">
        <v>9</v>
      </c>
      <c r="D18" s="65">
        <f aca="true" t="shared" si="1" ref="D18:D28">C18/$C$4*100</f>
        <v>1.8181818181818181</v>
      </c>
      <c r="E18" s="23" t="s">
        <v>68</v>
      </c>
      <c r="F18" s="285" t="s">
        <v>68</v>
      </c>
      <c r="G18" s="240" t="s">
        <v>68</v>
      </c>
      <c r="H18" s="23" t="s">
        <v>68</v>
      </c>
      <c r="K18" s="14"/>
    </row>
    <row r="19" spans="1:11" ht="27.75" customHeight="1">
      <c r="A19" s="85">
        <v>23</v>
      </c>
      <c r="B19" s="164" t="s">
        <v>156</v>
      </c>
      <c r="C19" s="12">
        <v>8</v>
      </c>
      <c r="D19" s="65">
        <f t="shared" si="1"/>
        <v>1.6161616161616161</v>
      </c>
      <c r="E19" s="23" t="s">
        <v>68</v>
      </c>
      <c r="F19" s="285" t="s">
        <v>68</v>
      </c>
      <c r="G19" s="240" t="s">
        <v>68</v>
      </c>
      <c r="H19" s="23" t="s">
        <v>68</v>
      </c>
      <c r="K19" s="14"/>
    </row>
    <row r="20" spans="1:11" ht="27.75" customHeight="1">
      <c r="A20" s="85">
        <v>24</v>
      </c>
      <c r="B20" s="164" t="s">
        <v>157</v>
      </c>
      <c r="C20" s="12">
        <v>77</v>
      </c>
      <c r="D20" s="65">
        <f t="shared" si="1"/>
        <v>15.555555555555555</v>
      </c>
      <c r="E20" s="23" t="s">
        <v>68</v>
      </c>
      <c r="F20" s="285" t="s">
        <v>68</v>
      </c>
      <c r="G20" s="240" t="s">
        <v>68</v>
      </c>
      <c r="H20" s="23" t="s">
        <v>68</v>
      </c>
      <c r="K20" s="14"/>
    </row>
    <row r="21" spans="1:11" ht="27.75" customHeight="1">
      <c r="A21" s="85">
        <v>25</v>
      </c>
      <c r="B21" s="164" t="s">
        <v>158</v>
      </c>
      <c r="C21" s="12">
        <v>19</v>
      </c>
      <c r="D21" s="65">
        <f t="shared" si="1"/>
        <v>3.8383838383838382</v>
      </c>
      <c r="E21" s="23" t="s">
        <v>68</v>
      </c>
      <c r="F21" s="285" t="s">
        <v>68</v>
      </c>
      <c r="G21" s="240" t="s">
        <v>68</v>
      </c>
      <c r="H21" s="23" t="s">
        <v>68</v>
      </c>
      <c r="K21" s="14"/>
    </row>
    <row r="22" spans="1:11" ht="27.75" customHeight="1">
      <c r="A22" s="85">
        <v>26</v>
      </c>
      <c r="B22" s="164" t="s">
        <v>159</v>
      </c>
      <c r="C22" s="12">
        <v>35</v>
      </c>
      <c r="D22" s="65">
        <f t="shared" si="1"/>
        <v>7.07070707070707</v>
      </c>
      <c r="E22" s="23" t="s">
        <v>68</v>
      </c>
      <c r="F22" s="285" t="s">
        <v>68</v>
      </c>
      <c r="G22" s="240" t="s">
        <v>68</v>
      </c>
      <c r="H22" s="23" t="s">
        <v>68</v>
      </c>
      <c r="K22" s="14"/>
    </row>
    <row r="23" spans="1:11" ht="27.75" customHeight="1">
      <c r="A23" s="85">
        <v>27</v>
      </c>
      <c r="B23" s="164" t="s">
        <v>160</v>
      </c>
      <c r="C23" s="12">
        <v>14</v>
      </c>
      <c r="D23" s="65">
        <f t="shared" si="1"/>
        <v>2.8282828282828283</v>
      </c>
      <c r="E23" s="23" t="s">
        <v>68</v>
      </c>
      <c r="F23" s="285" t="s">
        <v>68</v>
      </c>
      <c r="G23" s="240" t="s">
        <v>68</v>
      </c>
      <c r="H23" s="23" t="s">
        <v>68</v>
      </c>
      <c r="K23" s="14"/>
    </row>
    <row r="24" spans="1:11" ht="27.75" customHeight="1">
      <c r="A24" s="85">
        <v>28</v>
      </c>
      <c r="B24" s="164" t="s">
        <v>161</v>
      </c>
      <c r="C24" s="12">
        <v>18</v>
      </c>
      <c r="D24" s="65">
        <f t="shared" si="1"/>
        <v>3.6363636363636362</v>
      </c>
      <c r="E24" s="23" t="s">
        <v>68</v>
      </c>
      <c r="F24" s="285" t="s">
        <v>68</v>
      </c>
      <c r="G24" s="240" t="s">
        <v>68</v>
      </c>
      <c r="H24" s="23" t="s">
        <v>68</v>
      </c>
      <c r="K24" s="14"/>
    </row>
    <row r="25" spans="1:11" ht="27.75" customHeight="1">
      <c r="A25" s="85">
        <v>29</v>
      </c>
      <c r="B25" s="164" t="s">
        <v>162</v>
      </c>
      <c r="C25" s="12">
        <v>12</v>
      </c>
      <c r="D25" s="65">
        <f t="shared" si="1"/>
        <v>2.4242424242424243</v>
      </c>
      <c r="E25" s="23" t="s">
        <v>68</v>
      </c>
      <c r="F25" s="285" t="s">
        <v>68</v>
      </c>
      <c r="G25" s="240" t="s">
        <v>68</v>
      </c>
      <c r="H25" s="23" t="s">
        <v>68</v>
      </c>
      <c r="K25" s="14"/>
    </row>
    <row r="26" spans="1:11" ht="27.75" customHeight="1">
      <c r="A26" s="85">
        <v>30</v>
      </c>
      <c r="B26" s="164" t="s">
        <v>163</v>
      </c>
      <c r="C26" s="12">
        <v>5</v>
      </c>
      <c r="D26" s="65">
        <f t="shared" si="1"/>
        <v>1.0101010101010102</v>
      </c>
      <c r="E26" s="23" t="s">
        <v>68</v>
      </c>
      <c r="F26" s="285" t="s">
        <v>68</v>
      </c>
      <c r="G26" s="240" t="s">
        <v>68</v>
      </c>
      <c r="H26" s="23" t="s">
        <v>68</v>
      </c>
      <c r="K26" s="14"/>
    </row>
    <row r="27" spans="1:11" ht="27.75" customHeight="1">
      <c r="A27" s="85">
        <v>31</v>
      </c>
      <c r="B27" s="164" t="s">
        <v>164</v>
      </c>
      <c r="C27" s="12">
        <v>37</v>
      </c>
      <c r="D27" s="65">
        <f t="shared" si="1"/>
        <v>7.474747474747474</v>
      </c>
      <c r="E27" s="23" t="s">
        <v>68</v>
      </c>
      <c r="F27" s="285" t="s">
        <v>68</v>
      </c>
      <c r="G27" s="240" t="s">
        <v>68</v>
      </c>
      <c r="H27" s="23" t="s">
        <v>68</v>
      </c>
      <c r="K27" s="14"/>
    </row>
    <row r="28" spans="1:8" ht="27.75" customHeight="1">
      <c r="A28" s="135">
        <v>32</v>
      </c>
      <c r="B28" s="155" t="s">
        <v>165</v>
      </c>
      <c r="C28" s="83">
        <v>11</v>
      </c>
      <c r="D28" s="66">
        <f t="shared" si="1"/>
        <v>2.2222222222222223</v>
      </c>
      <c r="E28" s="286" t="s">
        <v>68</v>
      </c>
      <c r="F28" s="287" t="s">
        <v>68</v>
      </c>
      <c r="G28" s="288" t="s">
        <v>68</v>
      </c>
      <c r="H28" s="281" t="s">
        <v>68</v>
      </c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4" ht="21" customHeight="1">
      <c r="A30" s="85"/>
      <c r="B30" s="34"/>
      <c r="C30" s="10"/>
      <c r="D30" s="10"/>
    </row>
    <row r="31" spans="1:4" ht="14.25">
      <c r="A31" s="85"/>
      <c r="B31" s="34"/>
      <c r="C31" s="10"/>
      <c r="D31" s="10"/>
    </row>
    <row r="32" spans="1:4" ht="14.25">
      <c r="A32" s="85"/>
      <c r="B32" s="34"/>
      <c r="C32" s="10"/>
      <c r="D32" s="10"/>
    </row>
    <row r="33" spans="1:4" ht="14.25">
      <c r="A33" s="85"/>
      <c r="B33" s="13"/>
      <c r="C33" s="10"/>
      <c r="D33" s="10"/>
    </row>
    <row r="34" spans="1:4" ht="14.25">
      <c r="A34" s="85"/>
      <c r="B34" s="34"/>
      <c r="C34" s="10"/>
      <c r="D34" s="10"/>
    </row>
    <row r="35" spans="1:4" ht="14.25">
      <c r="A35" s="85"/>
      <c r="B35" s="13"/>
      <c r="C35" s="10"/>
      <c r="D35" s="10"/>
    </row>
    <row r="36" spans="1:4" ht="14.25">
      <c r="A36" s="85"/>
      <c r="B36" s="13"/>
      <c r="C36" s="10"/>
      <c r="D36" s="10"/>
    </row>
    <row r="37" spans="3:4" ht="14.25">
      <c r="C37" s="16"/>
      <c r="D37" s="10"/>
    </row>
    <row r="38" spans="1:4" ht="14.25">
      <c r="A38" s="85"/>
      <c r="B38" s="34"/>
      <c r="C38" s="10"/>
      <c r="D38" s="10"/>
    </row>
    <row r="39" spans="1:4" ht="14.25">
      <c r="A39" s="16"/>
      <c r="B39" s="16"/>
      <c r="C39" s="16"/>
      <c r="D39" s="10"/>
    </row>
    <row r="40" spans="1:4" ht="14.25">
      <c r="A40" s="85"/>
      <c r="B40" s="34"/>
      <c r="C40" s="10"/>
      <c r="D40" s="10"/>
    </row>
    <row r="41" spans="3:4" ht="14.25">
      <c r="C41" s="16"/>
      <c r="D41" s="10"/>
    </row>
    <row r="42" spans="1:4" ht="14.25">
      <c r="A42" s="85"/>
      <c r="B42" s="13"/>
      <c r="C42" s="10"/>
      <c r="D42" s="10"/>
    </row>
    <row r="43" spans="1:3" ht="14.25">
      <c r="A43" s="85"/>
      <c r="B43" s="13"/>
      <c r="C43" s="10"/>
    </row>
    <row r="44" ht="13.5">
      <c r="C44" s="16"/>
    </row>
    <row r="45" spans="1:3" ht="14.25">
      <c r="A45" s="85"/>
      <c r="B45" s="13"/>
      <c r="C45" s="10"/>
    </row>
    <row r="46" spans="1:3" ht="14.25">
      <c r="A46" s="85"/>
      <c r="B46" s="34"/>
      <c r="C46" s="10"/>
    </row>
    <row r="47" spans="1:3" ht="14.25">
      <c r="A47" s="85"/>
      <c r="B47" s="13"/>
      <c r="C47" s="10"/>
    </row>
    <row r="48" spans="1:3" ht="14.25">
      <c r="A48" s="85"/>
      <c r="B48" s="86"/>
      <c r="C48" s="10"/>
    </row>
    <row r="49" spans="1:3" ht="14.25">
      <c r="A49" s="85"/>
      <c r="B49" s="13"/>
      <c r="C49" s="10"/>
    </row>
    <row r="50" spans="1:3" ht="14.25">
      <c r="A50" s="85"/>
      <c r="B50" s="13"/>
      <c r="C50" s="10"/>
    </row>
    <row r="51" spans="1:3" ht="14.25">
      <c r="A51" s="85"/>
      <c r="B51" s="13"/>
      <c r="C51" s="10"/>
    </row>
    <row r="52" spans="1:3" ht="14.25">
      <c r="A52" s="31"/>
      <c r="C52" s="10"/>
    </row>
    <row r="53" spans="1:3" ht="14.25">
      <c r="A53" s="85"/>
      <c r="B53" s="13"/>
      <c r="C53" s="10"/>
    </row>
  </sheetData>
  <mergeCells count="6">
    <mergeCell ref="A29:H29"/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C1"/>
    </sheetView>
  </sheetViews>
  <sheetFormatPr defaultColWidth="9.00390625" defaultRowHeight="13.5"/>
  <cols>
    <col min="1" max="7" width="12.625" style="4" customWidth="1"/>
    <col min="8" max="16384" width="9.00390625" style="4" customWidth="1"/>
  </cols>
  <sheetData>
    <row r="1" spans="1:3" s="93" customFormat="1" ht="27" customHeight="1">
      <c r="A1" s="383" t="s">
        <v>83</v>
      </c>
      <c r="B1" s="383"/>
      <c r="C1" s="383"/>
    </row>
    <row r="2" ht="27" customHeight="1">
      <c r="A2" s="8"/>
    </row>
    <row r="3" s="1" customFormat="1" ht="27" customHeight="1">
      <c r="A3" s="104" t="s">
        <v>76</v>
      </c>
    </row>
    <row r="4" spans="1:7" ht="16.5" customHeight="1">
      <c r="A4" s="135"/>
      <c r="B4" s="371" t="s">
        <v>115</v>
      </c>
      <c r="C4" s="371"/>
      <c r="D4" s="371"/>
      <c r="E4" s="371"/>
      <c r="F4" s="371"/>
      <c r="G4" s="371"/>
    </row>
    <row r="5" spans="1:7" ht="27" customHeight="1">
      <c r="A5" s="174" t="s">
        <v>88</v>
      </c>
      <c r="B5" s="162" t="s">
        <v>67</v>
      </c>
      <c r="C5" s="162" t="s">
        <v>89</v>
      </c>
      <c r="D5" s="162" t="s">
        <v>90</v>
      </c>
      <c r="E5" s="162" t="s">
        <v>97</v>
      </c>
      <c r="F5" s="162" t="s">
        <v>112</v>
      </c>
      <c r="G5" s="162" t="s">
        <v>176</v>
      </c>
    </row>
    <row r="6" spans="1:7" ht="27" customHeight="1">
      <c r="A6" s="147" t="s">
        <v>22</v>
      </c>
      <c r="B6" s="92">
        <v>13142</v>
      </c>
      <c r="C6" s="133">
        <v>13359</v>
      </c>
      <c r="D6" s="222">
        <v>13786</v>
      </c>
      <c r="E6" s="249">
        <v>13974</v>
      </c>
      <c r="F6" s="304">
        <v>14867</v>
      </c>
      <c r="G6" s="248">
        <v>14557</v>
      </c>
    </row>
    <row r="7" spans="1:7" ht="27" customHeight="1">
      <c r="A7" s="147" t="s">
        <v>40</v>
      </c>
      <c r="B7" s="68">
        <v>100.8</v>
      </c>
      <c r="C7" s="68">
        <f>C6/B6*100</f>
        <v>101.6511946431289</v>
      </c>
      <c r="D7" s="67">
        <f>D6/C6*100</f>
        <v>103.19634703196347</v>
      </c>
      <c r="E7" s="67">
        <f>E6/D6*100</f>
        <v>101.36370230668794</v>
      </c>
      <c r="F7" s="67">
        <f>F6/E6*100</f>
        <v>106.3904393874338</v>
      </c>
      <c r="G7" s="14">
        <f>G6/F6*100</f>
        <v>97.91484495863322</v>
      </c>
    </row>
    <row r="8" spans="1:7" ht="27" customHeight="1">
      <c r="A8" s="147" t="s">
        <v>32</v>
      </c>
      <c r="B8" s="68">
        <v>100</v>
      </c>
      <c r="C8" s="67">
        <f>C6/B6*100</f>
        <v>101.6511946431289</v>
      </c>
      <c r="D8" s="67">
        <f>D6/B6*100</f>
        <v>104.90031958605996</v>
      </c>
      <c r="E8" s="67">
        <f>E6/B6*100</f>
        <v>106.33084766397809</v>
      </c>
      <c r="F8" s="67">
        <f>F6/B6*100</f>
        <v>113.12585603408918</v>
      </c>
      <c r="G8" s="14">
        <f>G6/B6*100</f>
        <v>110.76700654390504</v>
      </c>
    </row>
    <row r="9" spans="1:8" ht="27" customHeight="1">
      <c r="A9" s="143" t="s">
        <v>41</v>
      </c>
      <c r="B9" s="317">
        <v>22.5</v>
      </c>
      <c r="C9" s="317">
        <v>24.7</v>
      </c>
      <c r="D9" s="317">
        <v>24.9</v>
      </c>
      <c r="E9" s="318">
        <v>26.7</v>
      </c>
      <c r="F9" s="318">
        <v>29.3</v>
      </c>
      <c r="G9" s="318">
        <v>29.4</v>
      </c>
      <c r="H9" s="16"/>
    </row>
  </sheetData>
  <mergeCells count="2">
    <mergeCell ref="A1:C1"/>
    <mergeCell ref="B4:G4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202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77</v>
      </c>
      <c r="F1" s="198"/>
      <c r="G1" s="70"/>
    </row>
    <row r="2" spans="1:7" ht="27.75" customHeight="1">
      <c r="A2" s="375" t="s">
        <v>33</v>
      </c>
      <c r="B2" s="372" t="s">
        <v>177</v>
      </c>
      <c r="C2" s="373"/>
      <c r="D2" s="372" t="s">
        <v>107</v>
      </c>
      <c r="E2" s="373"/>
      <c r="F2" s="372" t="s">
        <v>13</v>
      </c>
      <c r="G2" s="373"/>
    </row>
    <row r="3" spans="1:7" ht="27.75" customHeight="1">
      <c r="A3" s="376"/>
      <c r="B3" s="158" t="s">
        <v>42</v>
      </c>
      <c r="C3" s="159" t="s">
        <v>5</v>
      </c>
      <c r="D3" s="158" t="s">
        <v>42</v>
      </c>
      <c r="E3" s="159" t="s">
        <v>5</v>
      </c>
      <c r="F3" s="199" t="s">
        <v>17</v>
      </c>
      <c r="G3" s="161" t="s">
        <v>37</v>
      </c>
    </row>
    <row r="4" spans="1:7" s="26" customFormat="1" ht="27.75" customHeight="1">
      <c r="A4" s="137" t="s">
        <v>98</v>
      </c>
      <c r="B4" s="97">
        <f>SUM(B5:B11)</f>
        <v>14557</v>
      </c>
      <c r="C4" s="98">
        <v>100</v>
      </c>
      <c r="D4" s="97">
        <f>SUM(D5:D11)</f>
        <v>14867</v>
      </c>
      <c r="E4" s="98">
        <v>100</v>
      </c>
      <c r="F4" s="200">
        <f aca="true" t="shared" si="0" ref="F4:F11">B4-D4</f>
        <v>-310</v>
      </c>
      <c r="G4" s="144">
        <f>F4/D4*100</f>
        <v>-2.0851550413667854</v>
      </c>
    </row>
    <row r="5" spans="1:7" ht="27.75" customHeight="1">
      <c r="A5" s="85" t="s">
        <v>99</v>
      </c>
      <c r="B5" s="94">
        <v>1374</v>
      </c>
      <c r="C5" s="65">
        <f aca="true" t="shared" si="1" ref="C5:C11">B5/$B$4*100</f>
        <v>9.438757985848731</v>
      </c>
      <c r="D5" s="94">
        <v>1468</v>
      </c>
      <c r="E5" s="65">
        <f>D5/$D$4*100</f>
        <v>9.874218066859488</v>
      </c>
      <c r="F5" s="72">
        <f t="shared" si="0"/>
        <v>-94</v>
      </c>
      <c r="G5" s="140">
        <f>F5/D5*100</f>
        <v>-6.4032697547683926</v>
      </c>
    </row>
    <row r="6" spans="1:7" ht="27.75" customHeight="1">
      <c r="A6" s="85" t="s">
        <v>100</v>
      </c>
      <c r="B6" s="94">
        <v>1554</v>
      </c>
      <c r="C6" s="65">
        <f t="shared" si="1"/>
        <v>10.675276499278699</v>
      </c>
      <c r="D6" s="94">
        <v>1438</v>
      </c>
      <c r="E6" s="65">
        <f aca="true" t="shared" si="2" ref="E6:E11">D6/$D$4*100</f>
        <v>9.672428869307863</v>
      </c>
      <c r="F6" s="72">
        <f t="shared" si="0"/>
        <v>116</v>
      </c>
      <c r="G6" s="140">
        <f aca="true" t="shared" si="3" ref="G6:G11">F6/D6*100</f>
        <v>8.066759388038943</v>
      </c>
    </row>
    <row r="7" spans="1:7" ht="27.75" customHeight="1">
      <c r="A7" s="85" t="s">
        <v>101</v>
      </c>
      <c r="B7" s="94">
        <v>1260</v>
      </c>
      <c r="C7" s="65">
        <f t="shared" si="1"/>
        <v>8.655629594009755</v>
      </c>
      <c r="D7" s="94">
        <v>1477</v>
      </c>
      <c r="E7" s="65">
        <f t="shared" si="2"/>
        <v>9.934754826124975</v>
      </c>
      <c r="F7" s="72">
        <f t="shared" si="0"/>
        <v>-217</v>
      </c>
      <c r="G7" s="140">
        <f t="shared" si="3"/>
        <v>-14.691943127962084</v>
      </c>
    </row>
    <row r="8" spans="1:7" ht="27.75" customHeight="1">
      <c r="A8" s="85" t="s">
        <v>102</v>
      </c>
      <c r="B8" s="94">
        <v>3147</v>
      </c>
      <c r="C8" s="65">
        <f t="shared" si="1"/>
        <v>21.618465343133888</v>
      </c>
      <c r="D8" s="94">
        <v>3792</v>
      </c>
      <c r="E8" s="65">
        <f t="shared" si="2"/>
        <v>25.506154570525325</v>
      </c>
      <c r="F8" s="72">
        <f t="shared" si="0"/>
        <v>-645</v>
      </c>
      <c r="G8" s="140">
        <f t="shared" si="3"/>
        <v>-17.009493670886076</v>
      </c>
    </row>
    <row r="9" spans="1:7" ht="27.75" customHeight="1">
      <c r="A9" s="85" t="s">
        <v>103</v>
      </c>
      <c r="B9" s="94">
        <v>4070</v>
      </c>
      <c r="C9" s="65">
        <f t="shared" si="1"/>
        <v>27.959057498110873</v>
      </c>
      <c r="D9" s="94">
        <v>3640</v>
      </c>
      <c r="E9" s="65">
        <f t="shared" si="2"/>
        <v>24.483755969597095</v>
      </c>
      <c r="F9" s="72">
        <f t="shared" si="0"/>
        <v>430</v>
      </c>
      <c r="G9" s="140">
        <f t="shared" si="3"/>
        <v>11.813186813186812</v>
      </c>
    </row>
    <row r="10" spans="1:7" ht="27.75" customHeight="1">
      <c r="A10" s="85" t="s">
        <v>104</v>
      </c>
      <c r="B10" s="24">
        <v>1614</v>
      </c>
      <c r="C10" s="65">
        <f t="shared" si="1"/>
        <v>11.087449337088685</v>
      </c>
      <c r="D10" s="24">
        <v>1206</v>
      </c>
      <c r="E10" s="65">
        <f t="shared" si="2"/>
        <v>8.111925741575302</v>
      </c>
      <c r="F10" s="201">
        <f t="shared" si="0"/>
        <v>408</v>
      </c>
      <c r="G10" s="140">
        <f t="shared" si="3"/>
        <v>33.83084577114428</v>
      </c>
    </row>
    <row r="11" spans="1:7" ht="27.75" customHeight="1">
      <c r="A11" s="134" t="s">
        <v>108</v>
      </c>
      <c r="B11" s="224">
        <v>1538</v>
      </c>
      <c r="C11" s="66">
        <f t="shared" si="1"/>
        <v>10.565363742529367</v>
      </c>
      <c r="D11" s="224">
        <v>1846</v>
      </c>
      <c r="E11" s="66">
        <f t="shared" si="2"/>
        <v>12.416761956009955</v>
      </c>
      <c r="F11" s="76">
        <f t="shared" si="0"/>
        <v>-308</v>
      </c>
      <c r="G11" s="145">
        <f t="shared" si="3"/>
        <v>-16.68472372697725</v>
      </c>
    </row>
    <row r="12" spans="1:5" ht="14.25">
      <c r="A12" s="7"/>
      <c r="B12" s="95"/>
      <c r="C12" s="14"/>
      <c r="D12" s="95"/>
      <c r="E12" s="65"/>
    </row>
    <row r="13" spans="1:7" ht="14.25">
      <c r="A13" s="31"/>
      <c r="B13" s="209"/>
      <c r="C13" s="209"/>
      <c r="D13" s="209"/>
      <c r="E13" s="209"/>
      <c r="F13" s="209"/>
      <c r="G13" s="209"/>
    </row>
    <row r="14" spans="1:5" ht="14.25">
      <c r="A14" s="31"/>
      <c r="B14" s="96"/>
      <c r="C14" s="14"/>
      <c r="D14" s="96"/>
      <c r="E14" s="14"/>
    </row>
    <row r="16" ht="14.25">
      <c r="G16" s="33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k0010600</cp:lastModifiedBy>
  <cp:lastPrinted>2010-05-11T00:09:21Z</cp:lastPrinted>
  <dcterms:created xsi:type="dcterms:W3CDTF">1999-01-12T04:13:31Z</dcterms:created>
  <dcterms:modified xsi:type="dcterms:W3CDTF">2010-05-11T00:13:54Z</dcterms:modified>
  <cp:category/>
  <cp:version/>
  <cp:contentType/>
  <cp:contentStatus/>
</cp:coreProperties>
</file>