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12915" windowHeight="9735" tabRatio="684"/>
  </bookViews>
  <sheets>
    <sheet name="15 教育・文化" sheetId="62" r:id="rId1"/>
    <sheet name="27表 小学校の児童数・教員数の推移" sheetId="64" r:id="rId2"/>
    <sheet name="28表 中学校の生徒数・教員数の推移" sheetId="66" r:id="rId3"/>
    <sheet name="29表 図書館別貸出点数の推移" sheetId="65" r:id="rId4"/>
    <sheet name="15-1 小学校施設概況" sheetId="42" r:id="rId5"/>
    <sheet name="15-2 中学校施設概況" sheetId="67" r:id="rId6"/>
    <sheet name="15‐3 市内小中学校の概況" sheetId="10" r:id="rId7"/>
    <sheet name="15‐4 高等学校概況" sheetId="43" r:id="rId8"/>
    <sheet name="15‐5 幼稚園概況" sheetId="68" r:id="rId9"/>
    <sheet name="15‐6 児童・生徒の体位" sheetId="69" r:id="rId10"/>
    <sheet name="15‐7 中学校進路別卒業者数" sheetId="70" r:id="rId11"/>
    <sheet name="15‐8 高等学校進路別卒業者数" sheetId="71" r:id="rId12"/>
    <sheet name="15‐9 視聴覚資料の推移" sheetId="45" r:id="rId13"/>
    <sheet name="15‐10 図書の分類別状況" sheetId="72" r:id="rId14"/>
    <sheet name="15‐11 図書館利用状況" sheetId="73" r:id="rId15"/>
    <sheet name="15‐12 公民館利用状況" sheetId="47" r:id="rId16"/>
    <sheet name="15‐13 公民館事業実施状況" sheetId="74" r:id="rId17"/>
    <sheet name="15‐14 市民文化センター施設利用状況" sheetId="49" r:id="rId18"/>
    <sheet name="15‐15 体育施設利用状況" sheetId="50" r:id="rId19"/>
    <sheet name="15‐16 各種団体" sheetId="52" r:id="rId20"/>
    <sheet name="15‐17 文化財指定状況" sheetId="75" r:id="rId21"/>
    <sheet name="15‐18 川上澄生美術館入館者数 " sheetId="76" r:id="rId22"/>
    <sheet name="15‐19 市民情報センタ‐施設利用状況" sheetId="54" r:id="rId23"/>
    <sheet name="15‐20 文化活動交流館施設利用状況" sheetId="77" r:id="rId24"/>
    <sheet name="15‐21 御殿山会館施設利用状況" sheetId="37" r:id="rId25"/>
    <sheet name="15‐22 まちなか交流プラザ施設利用状況" sheetId="78" r:id="rId26"/>
    <sheet name="15‐23 前日光ハイランドロッジ施設利用状況" sheetId="60" r:id="rId27"/>
    <sheet name="15‐24 自然体験交流センター施設利用状況" sheetId="79" r:id="rId28"/>
  </sheets>
  <definedNames>
    <definedName name="_xlnm._FilterDatabase" localSheetId="18" hidden="1">'15‐15 体育施設利用状況'!$A$2:$I$55</definedName>
    <definedName name="_xlnm.Print_Area" localSheetId="0">'15 教育・文化'!$A$1:$G$35</definedName>
    <definedName name="_xlnm.Print_Area" localSheetId="13">'15‐10 図書の分類別状況'!$A$1:$U$22</definedName>
    <definedName name="_xlnm.Print_Area" localSheetId="14">'15‐11 図書館利用状況'!$A$1:$K$25</definedName>
    <definedName name="_xlnm.Print_Area" localSheetId="15">'15‐12 公民館利用状況'!$A$1:$K$20</definedName>
    <definedName name="_xlnm.Print_Area" localSheetId="16">'15‐13 公民館事業実施状況'!$A$1:$K$21</definedName>
    <definedName name="_xlnm.Print_Area" localSheetId="17">'15‐14 市民文化センター施設利用状況'!$A$1:$K$27</definedName>
    <definedName name="_xlnm.Print_Area" localSheetId="18">'15‐15 体育施設利用状況'!$A$1:$N$65</definedName>
    <definedName name="_xlnm.Print_Area" localSheetId="6">'15‐3 市内小中学校の概況'!$A$1:$L$55</definedName>
    <definedName name="_xlnm.Print_Area" localSheetId="7">'15‐4 高等学校概況'!$A$1:$AD$12</definedName>
    <definedName name="_xlnm.Print_Area" localSheetId="8">'15‐5 幼稚園概況'!$A$1:$L$14</definedName>
    <definedName name="_xlnm.Print_Area" localSheetId="9">'15‐6 児童・生徒の体位'!$A$1:$AD$14</definedName>
    <definedName name="_xlnm.Print_Area" localSheetId="10">'15‐7 中学校進路別卒業者数'!$A$1:$R$13</definedName>
    <definedName name="_xlnm.Print_Area" localSheetId="11">'15‐8 高等学校進路別卒業者数'!$A$1:$R$12</definedName>
    <definedName name="_xlnm.Print_Area" localSheetId="12">'15‐9 視聴覚資料の推移'!$A$1:$J$27</definedName>
    <definedName name="_xlnm.Print_Area" localSheetId="1">'27表 小学校の児童数・教員数の推移'!$A$1:$I$23</definedName>
    <definedName name="_xlnm.Print_Area" localSheetId="2">'28表 中学校の生徒数・教員数の推移'!$A$1:$I$28</definedName>
    <definedName name="_xlnm.Print_Area" localSheetId="3">'29表 図書館別貸出点数の推移'!$A$1:$I$48</definedName>
  </definedNames>
  <calcPr calcId="145621"/>
</workbook>
</file>

<file path=xl/calcChain.xml><?xml version="1.0" encoding="utf-8"?>
<calcChain xmlns="http://schemas.openxmlformats.org/spreadsheetml/2006/main">
  <c r="K20" i="73" l="1"/>
  <c r="H20" i="73"/>
  <c r="G20" i="73"/>
  <c r="E20" i="73"/>
  <c r="C20" i="73"/>
  <c r="D16" i="73"/>
  <c r="D15" i="73"/>
  <c r="F8" i="73"/>
  <c r="F20" i="73"/>
  <c r="D20" i="73"/>
  <c r="U20" i="72"/>
  <c r="T20" i="72"/>
  <c r="S20" i="72"/>
  <c r="R20" i="72"/>
  <c r="Q20" i="72"/>
  <c r="P20" i="72"/>
  <c r="O20" i="72"/>
  <c r="N20" i="72"/>
  <c r="M20" i="72"/>
  <c r="L20" i="72"/>
  <c r="K20" i="72"/>
  <c r="J20" i="72"/>
  <c r="I20" i="72"/>
  <c r="H20" i="72"/>
  <c r="G20" i="72"/>
  <c r="F20" i="72"/>
  <c r="E20" i="72"/>
  <c r="D20" i="72"/>
  <c r="I40" i="66"/>
  <c r="E40" i="66"/>
  <c r="I39" i="66"/>
  <c r="E39" i="66"/>
  <c r="I38" i="66"/>
  <c r="E38" i="66"/>
  <c r="I37" i="66"/>
  <c r="E37" i="66"/>
  <c r="I36" i="66"/>
  <c r="E36" i="66"/>
  <c r="I35" i="66"/>
  <c r="E35" i="66"/>
  <c r="I34" i="66"/>
  <c r="E34" i="66"/>
  <c r="I36" i="64"/>
  <c r="I35" i="64"/>
  <c r="I34" i="64"/>
  <c r="I33" i="64"/>
  <c r="I32" i="64"/>
  <c r="I31" i="64"/>
  <c r="I30" i="64"/>
  <c r="E36" i="64"/>
  <c r="E35" i="64"/>
  <c r="E34" i="64"/>
  <c r="E33" i="64"/>
  <c r="E32" i="64"/>
  <c r="E31" i="64"/>
  <c r="E30" i="64"/>
  <c r="C54" i="10"/>
  <c r="C53" i="10"/>
  <c r="C52" i="10"/>
  <c r="C51" i="10"/>
  <c r="C50" i="10"/>
  <c r="C49" i="10"/>
  <c r="C48" i="10"/>
  <c r="C47" i="10"/>
  <c r="C44" i="10"/>
  <c r="C46" i="10"/>
  <c r="C45" i="10"/>
  <c r="I44" i="10"/>
  <c r="H44" i="10"/>
  <c r="G44" i="10"/>
  <c r="F44" i="10"/>
  <c r="E44" i="10"/>
  <c r="D44" i="10"/>
  <c r="B44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7" i="10"/>
  <c r="C10" i="10"/>
  <c r="C9" i="10"/>
  <c r="C8" i="10"/>
  <c r="L7" i="10"/>
  <c r="K7" i="10"/>
  <c r="J7" i="10"/>
  <c r="I7" i="10"/>
  <c r="H7" i="10"/>
  <c r="G7" i="10"/>
  <c r="F7" i="10"/>
  <c r="E7" i="10"/>
  <c r="D7" i="10"/>
  <c r="B7" i="10"/>
  <c r="B6" i="10"/>
  <c r="G36" i="50"/>
  <c r="G64" i="50"/>
  <c r="N24" i="50"/>
  <c r="I23" i="45"/>
  <c r="I7" i="45"/>
  <c r="I19" i="47"/>
  <c r="H19" i="47"/>
  <c r="I14" i="45"/>
  <c r="I10" i="45"/>
  <c r="N16" i="50"/>
  <c r="N23" i="50"/>
  <c r="G58" i="50"/>
  <c r="G31" i="50"/>
  <c r="G20" i="50"/>
  <c r="K19" i="47"/>
  <c r="J19" i="47"/>
  <c r="I15" i="45"/>
  <c r="I11" i="45"/>
</calcChain>
</file>

<file path=xl/sharedStrings.xml><?xml version="1.0" encoding="utf-8"?>
<sst xmlns="http://schemas.openxmlformats.org/spreadsheetml/2006/main" count="1146" uniqueCount="433">
  <si>
    <t>男</t>
  </si>
  <si>
    <t>女</t>
  </si>
  <si>
    <t xml:space="preserve">- </t>
  </si>
  <si>
    <t>（各年5月1日現在）</t>
  </si>
  <si>
    <t>年次</t>
  </si>
  <si>
    <t>資料：学校基本調査報告書</t>
  </si>
  <si>
    <t>7歳</t>
  </si>
  <si>
    <t>8歳</t>
  </si>
  <si>
    <t>9歳</t>
  </si>
  <si>
    <t>14歳</t>
  </si>
  <si>
    <t>県  平  均</t>
  </si>
  <si>
    <t>全国平均</t>
  </si>
  <si>
    <t>年度</t>
  </si>
  <si>
    <t>研修室</t>
  </si>
  <si>
    <t>件数</t>
  </si>
  <si>
    <t>人数</t>
  </si>
  <si>
    <t>学習室２</t>
  </si>
  <si>
    <t>学習室３</t>
  </si>
  <si>
    <t>学習室４(和室)</t>
  </si>
  <si>
    <t>テレビ会議室</t>
  </si>
  <si>
    <t>ＥＵＣ学習室</t>
  </si>
  <si>
    <t>スタジオ</t>
  </si>
  <si>
    <t>計</t>
  </si>
  <si>
    <t>-</t>
  </si>
  <si>
    <t>（各年度末現在）</t>
    <rPh sb="1" eb="5">
      <t>カクネンドマツ</t>
    </rPh>
    <rPh sb="5" eb="7">
      <t>ゲンザイ</t>
    </rPh>
    <phoneticPr fontId="2"/>
  </si>
  <si>
    <t>件数</t>
    <rPh sb="0" eb="2">
      <t>ケンスウ</t>
    </rPh>
    <phoneticPr fontId="2"/>
  </si>
  <si>
    <t>人員</t>
    <rPh sb="0" eb="2">
      <t>ジンイン</t>
    </rPh>
    <phoneticPr fontId="2"/>
  </si>
  <si>
    <t>研修室</t>
    <rPh sb="0" eb="3">
      <t>ケンシュウシツ</t>
    </rPh>
    <phoneticPr fontId="2"/>
  </si>
  <si>
    <t>計</t>
    <rPh sb="0" eb="1">
      <t>ケイ</t>
    </rPh>
    <phoneticPr fontId="2"/>
  </si>
  <si>
    <t>多目的創作工房</t>
    <rPh sb="0" eb="3">
      <t>タモクテキ</t>
    </rPh>
    <rPh sb="3" eb="5">
      <t>ソウサク</t>
    </rPh>
    <rPh sb="5" eb="7">
      <t>コウボウ</t>
    </rPh>
    <phoneticPr fontId="2"/>
  </si>
  <si>
    <t>石蔵（創作工房）</t>
    <rPh sb="0" eb="1">
      <t>イシ</t>
    </rPh>
    <rPh sb="1" eb="2">
      <t>クラ</t>
    </rPh>
    <rPh sb="3" eb="5">
      <t>ソウサク</t>
    </rPh>
    <rPh sb="5" eb="7">
      <t>コウボウ</t>
    </rPh>
    <phoneticPr fontId="2"/>
  </si>
  <si>
    <t>資料館</t>
    <rPh sb="0" eb="3">
      <t>シリョウカン</t>
    </rPh>
    <phoneticPr fontId="2"/>
  </si>
  <si>
    <t>（各年度末現在）</t>
    <rPh sb="1" eb="2">
      <t>カク</t>
    </rPh>
    <rPh sb="2" eb="5">
      <t>ネンドマツ</t>
    </rPh>
    <rPh sb="5" eb="7">
      <t>ゲンザイ</t>
    </rPh>
    <phoneticPr fontId="2"/>
  </si>
  <si>
    <t>菊沢地区公民館</t>
    <rPh sb="0" eb="1">
      <t>キク</t>
    </rPh>
    <rPh sb="1" eb="2">
      <t>サワ</t>
    </rPh>
    <rPh sb="2" eb="4">
      <t>チク</t>
    </rPh>
    <rPh sb="4" eb="7">
      <t>コウミンカン</t>
    </rPh>
    <phoneticPr fontId="2"/>
  </si>
  <si>
    <t>北押原地区公民館</t>
    <rPh sb="0" eb="1">
      <t>キタ</t>
    </rPh>
    <rPh sb="1" eb="3">
      <t>オシハラ</t>
    </rPh>
    <rPh sb="3" eb="5">
      <t>チク</t>
    </rPh>
    <rPh sb="5" eb="8">
      <t>コウミンカン</t>
    </rPh>
    <phoneticPr fontId="2"/>
  </si>
  <si>
    <t>東大芦地区公民館</t>
    <rPh sb="0" eb="3">
      <t>ヒガシオオアシ</t>
    </rPh>
    <rPh sb="3" eb="5">
      <t>チク</t>
    </rPh>
    <rPh sb="5" eb="8">
      <t>コウミンカン</t>
    </rPh>
    <phoneticPr fontId="2"/>
  </si>
  <si>
    <t>板荷地区公民館</t>
    <rPh sb="0" eb="2">
      <t>イタガ</t>
    </rPh>
    <rPh sb="2" eb="4">
      <t>チク</t>
    </rPh>
    <rPh sb="4" eb="7">
      <t>コウミンカン</t>
    </rPh>
    <phoneticPr fontId="2"/>
  </si>
  <si>
    <t>南摩地区公民館</t>
    <rPh sb="0" eb="2">
      <t>ナンマ</t>
    </rPh>
    <rPh sb="2" eb="4">
      <t>チク</t>
    </rPh>
    <rPh sb="4" eb="7">
      <t>コウミンカン</t>
    </rPh>
    <phoneticPr fontId="2"/>
  </si>
  <si>
    <t>西大芦地区公民館</t>
    <rPh sb="0" eb="3">
      <t>ニシオオアシ</t>
    </rPh>
    <rPh sb="3" eb="5">
      <t>チク</t>
    </rPh>
    <rPh sb="5" eb="8">
      <t>コウミンカン</t>
    </rPh>
    <phoneticPr fontId="2"/>
  </si>
  <si>
    <t>北犬飼地区公民館</t>
    <rPh sb="0" eb="3">
      <t>キタイヌカイ</t>
    </rPh>
    <rPh sb="3" eb="5">
      <t>チク</t>
    </rPh>
    <rPh sb="5" eb="8">
      <t>コウミンカン</t>
    </rPh>
    <phoneticPr fontId="2"/>
  </si>
  <si>
    <t>南押原地区公民館</t>
    <rPh sb="0" eb="1">
      <t>ミナミ</t>
    </rPh>
    <rPh sb="1" eb="3">
      <t>オシハラ</t>
    </rPh>
    <rPh sb="3" eb="5">
      <t>チク</t>
    </rPh>
    <rPh sb="5" eb="8">
      <t>コウミンカン</t>
    </rPh>
    <phoneticPr fontId="2"/>
  </si>
  <si>
    <t>加蘇地区公民館</t>
    <rPh sb="0" eb="1">
      <t>カ</t>
    </rPh>
    <rPh sb="1" eb="2">
      <t>ソ</t>
    </rPh>
    <rPh sb="2" eb="4">
      <t>チク</t>
    </rPh>
    <rPh sb="4" eb="7">
      <t>コウミンカン</t>
    </rPh>
    <phoneticPr fontId="2"/>
  </si>
  <si>
    <t>15-15　　　体　育　施　設　利　用　状　況</t>
    <rPh sb="8" eb="11">
      <t>タイイク</t>
    </rPh>
    <rPh sb="12" eb="15">
      <t>シセツ</t>
    </rPh>
    <rPh sb="16" eb="19">
      <t>リヨウ</t>
    </rPh>
    <rPh sb="20" eb="23">
      <t>ジョウキョウ</t>
    </rPh>
    <phoneticPr fontId="2"/>
  </si>
  <si>
    <t>15-1　　　小　学　校　施　設　概　況</t>
    <rPh sb="7" eb="12">
      <t>ショウガッコウ</t>
    </rPh>
    <rPh sb="13" eb="16">
      <t>シセツ</t>
    </rPh>
    <rPh sb="17" eb="20">
      <t>ガイキョウ</t>
    </rPh>
    <phoneticPr fontId="2"/>
  </si>
  <si>
    <t>（単位：㎡・室）</t>
    <rPh sb="1" eb="3">
      <t>タンイ</t>
    </rPh>
    <rPh sb="6" eb="7">
      <t>シツ</t>
    </rPh>
    <phoneticPr fontId="2"/>
  </si>
  <si>
    <t>学校名</t>
    <rPh sb="0" eb="2">
      <t>ガッコウ</t>
    </rPh>
    <rPh sb="2" eb="3">
      <t>メイ</t>
    </rPh>
    <phoneticPr fontId="2"/>
  </si>
  <si>
    <t>校地</t>
    <rPh sb="0" eb="2">
      <t>コウチ</t>
    </rPh>
    <phoneticPr fontId="2"/>
  </si>
  <si>
    <t>校舎</t>
    <rPh sb="0" eb="2">
      <t>コウシャ</t>
    </rPh>
    <phoneticPr fontId="2"/>
  </si>
  <si>
    <t>教室</t>
    <rPh sb="0" eb="2">
      <t>キョウシツ</t>
    </rPh>
    <phoneticPr fontId="2"/>
  </si>
  <si>
    <t>屋内運動
場兼講堂</t>
    <rPh sb="0" eb="2">
      <t>オクナイ</t>
    </rPh>
    <rPh sb="2" eb="6">
      <t>ウンドウジョウ</t>
    </rPh>
    <rPh sb="6" eb="7">
      <t>ケン</t>
    </rPh>
    <rPh sb="7" eb="9">
      <t>コウドウ</t>
    </rPh>
    <phoneticPr fontId="2"/>
  </si>
  <si>
    <t>総面積</t>
    <rPh sb="0" eb="3">
      <t>ソウメンセキ</t>
    </rPh>
    <phoneticPr fontId="2"/>
  </si>
  <si>
    <t>一人当り
面積</t>
    <rPh sb="0" eb="2">
      <t>ヒトリ</t>
    </rPh>
    <rPh sb="2" eb="3">
      <t>アタ</t>
    </rPh>
    <rPh sb="5" eb="7">
      <t>メンセキ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</si>
  <si>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</si>
  <si>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</si>
  <si>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中央小学校</t>
    <rPh sb="0" eb="2">
      <t>チュウオウ</t>
    </rPh>
    <rPh sb="2" eb="5">
      <t>ショウガッコウ</t>
    </rPh>
    <phoneticPr fontId="2"/>
  </si>
  <si>
    <t>東小学校</t>
    <rPh sb="0" eb="1">
      <t>ヒガシ</t>
    </rPh>
    <rPh sb="1" eb="4">
      <t>ショウガッコウ</t>
    </rPh>
    <phoneticPr fontId="2"/>
  </si>
  <si>
    <t>西小学校</t>
    <rPh sb="0" eb="1">
      <t>ニシ</t>
    </rPh>
    <rPh sb="1" eb="4">
      <t>ショウガッコウ</t>
    </rPh>
    <phoneticPr fontId="2"/>
  </si>
  <si>
    <t>北小学校</t>
    <rPh sb="0" eb="1">
      <t>キタ</t>
    </rPh>
    <rPh sb="1" eb="4">
      <t>ショウガッコウ</t>
    </rPh>
    <phoneticPr fontId="2"/>
  </si>
  <si>
    <t>菊沢東小学校</t>
    <rPh sb="0" eb="1">
      <t>キク</t>
    </rPh>
    <rPh sb="1" eb="2">
      <t>サワ</t>
    </rPh>
    <rPh sb="2" eb="3">
      <t>ヒガシショウ</t>
    </rPh>
    <rPh sb="3" eb="6">
      <t>ショウガッコウ</t>
    </rPh>
    <phoneticPr fontId="2"/>
  </si>
  <si>
    <t>菊沢西小学校</t>
    <rPh sb="0" eb="2">
      <t>キクサワ</t>
    </rPh>
    <rPh sb="2" eb="3">
      <t>ニシ</t>
    </rPh>
    <rPh sb="3" eb="6">
      <t>ショウガッコウ</t>
    </rPh>
    <phoneticPr fontId="2"/>
  </si>
  <si>
    <t>石川小学校</t>
    <rPh sb="0" eb="2">
      <t>イシカワ</t>
    </rPh>
    <rPh sb="2" eb="5">
      <t>ショウガッコウ</t>
    </rPh>
    <phoneticPr fontId="2"/>
  </si>
  <si>
    <t>津田小学校</t>
    <rPh sb="0" eb="2">
      <t>ツダ</t>
    </rPh>
    <rPh sb="2" eb="5">
      <t>ショウガッコウ</t>
    </rPh>
    <phoneticPr fontId="2"/>
  </si>
  <si>
    <t>池ノ森小学校</t>
    <rPh sb="0" eb="3">
      <t>イケノモリ</t>
    </rPh>
    <rPh sb="3" eb="6">
      <t>ショウガッコウ</t>
    </rPh>
    <phoneticPr fontId="2"/>
  </si>
  <si>
    <t>さつきが丘小学校</t>
    <rPh sb="0" eb="5">
      <t>サツキガオカ</t>
    </rPh>
    <rPh sb="5" eb="8">
      <t>ショウガッコウ</t>
    </rPh>
    <phoneticPr fontId="2"/>
  </si>
  <si>
    <t>みどりが丘小学校</t>
    <rPh sb="0" eb="5">
      <t>ミドリガオカ</t>
    </rPh>
    <rPh sb="5" eb="8">
      <t>ショウガッコウ</t>
    </rPh>
    <phoneticPr fontId="2"/>
  </si>
  <si>
    <t>北押原小学校</t>
    <rPh sb="0" eb="1">
      <t>キタ</t>
    </rPh>
    <rPh sb="1" eb="3">
      <t>オシハラ</t>
    </rPh>
    <rPh sb="3" eb="6">
      <t>ショウガッコウ</t>
    </rPh>
    <phoneticPr fontId="2"/>
  </si>
  <si>
    <t>加園小学校</t>
    <rPh sb="0" eb="2">
      <t>カゾノ</t>
    </rPh>
    <rPh sb="2" eb="5">
      <t>ショウガッコウ</t>
    </rPh>
    <phoneticPr fontId="2"/>
  </si>
  <si>
    <t>久我小学校</t>
    <rPh sb="0" eb="2">
      <t>クガ</t>
    </rPh>
    <rPh sb="2" eb="5">
      <t>ショウガッコウ</t>
    </rPh>
    <phoneticPr fontId="2"/>
  </si>
  <si>
    <t>西大芦小学校</t>
    <rPh sb="0" eb="3">
      <t>ニシオオアシ</t>
    </rPh>
    <rPh sb="3" eb="6">
      <t>ショウガッコウ</t>
    </rPh>
    <phoneticPr fontId="2"/>
  </si>
  <si>
    <t>板荷小学校</t>
    <rPh sb="0" eb="2">
      <t>イタガ</t>
    </rPh>
    <rPh sb="2" eb="5">
      <t>ショウガッコウ</t>
    </rPh>
    <phoneticPr fontId="2"/>
  </si>
  <si>
    <t>南摩小学校</t>
    <rPh sb="0" eb="2">
      <t>ナンマ</t>
    </rPh>
    <rPh sb="2" eb="5">
      <t>ショウガッコウ</t>
    </rPh>
    <phoneticPr fontId="2"/>
  </si>
  <si>
    <t>上南摩小学校</t>
    <rPh sb="0" eb="1">
      <t>カミ</t>
    </rPh>
    <rPh sb="1" eb="3">
      <t>ナンマ</t>
    </rPh>
    <rPh sb="3" eb="6">
      <t>ショウガッコウ</t>
    </rPh>
    <phoneticPr fontId="2"/>
  </si>
  <si>
    <t>南押原小学校</t>
    <rPh sb="0" eb="1">
      <t>ミナミ</t>
    </rPh>
    <rPh sb="1" eb="3">
      <t>オシハラ</t>
    </rPh>
    <rPh sb="3" eb="6">
      <t>ショウガッコウ</t>
    </rPh>
    <phoneticPr fontId="2"/>
  </si>
  <si>
    <t>楡木小学校</t>
    <rPh sb="0" eb="2">
      <t>ニレギ</t>
    </rPh>
    <rPh sb="2" eb="5">
      <t>ショウガッコウ</t>
    </rPh>
    <phoneticPr fontId="2"/>
  </si>
  <si>
    <t>みなみ小学校</t>
    <rPh sb="3" eb="6">
      <t>ショウガッコウ</t>
    </rPh>
    <phoneticPr fontId="2"/>
  </si>
  <si>
    <t>15-2　　　中　学　校　施　設　概　況</t>
    <rPh sb="7" eb="8">
      <t>チュウ</t>
    </rPh>
    <rPh sb="8" eb="12">
      <t>ショウガッコウ</t>
    </rPh>
    <rPh sb="13" eb="16">
      <t>シセツ</t>
    </rPh>
    <rPh sb="17" eb="20">
      <t>ガイキョウ</t>
    </rPh>
    <phoneticPr fontId="2"/>
  </si>
  <si>
    <t>東中学校</t>
    <rPh sb="0" eb="1">
      <t>ヒガシ</t>
    </rPh>
    <rPh sb="1" eb="4">
      <t>チュウガッコウ</t>
    </rPh>
    <phoneticPr fontId="2"/>
  </si>
  <si>
    <t>西中学校</t>
    <rPh sb="0" eb="1">
      <t>ニシ</t>
    </rPh>
    <rPh sb="1" eb="4">
      <t>チュウガッコウ</t>
    </rPh>
    <phoneticPr fontId="2"/>
  </si>
  <si>
    <t>北中学校</t>
    <rPh sb="0" eb="1">
      <t>キタ</t>
    </rPh>
    <rPh sb="1" eb="4">
      <t>チュウガッコウ</t>
    </rPh>
    <phoneticPr fontId="2"/>
  </si>
  <si>
    <t>北犬飼中学校</t>
    <rPh sb="0" eb="1">
      <t>キタ</t>
    </rPh>
    <rPh sb="1" eb="3">
      <t>イヌカイ</t>
    </rPh>
    <rPh sb="3" eb="6">
      <t>チュウガッコウ</t>
    </rPh>
    <phoneticPr fontId="2"/>
  </si>
  <si>
    <t>北押原中学校</t>
    <rPh sb="0" eb="1">
      <t>キタ</t>
    </rPh>
    <rPh sb="1" eb="3">
      <t>オシハラ</t>
    </rPh>
    <rPh sb="3" eb="6">
      <t>チュウガッコウ</t>
    </rPh>
    <phoneticPr fontId="2"/>
  </si>
  <si>
    <t>加蘇中学校</t>
    <rPh sb="0" eb="1">
      <t>カ</t>
    </rPh>
    <rPh sb="1" eb="2">
      <t>ソ</t>
    </rPh>
    <rPh sb="2" eb="5">
      <t>チュウガッコウ</t>
    </rPh>
    <phoneticPr fontId="2"/>
  </si>
  <si>
    <t>板荷中学校</t>
    <rPh sb="0" eb="2">
      <t>イタガ</t>
    </rPh>
    <rPh sb="2" eb="5">
      <t>チュウガッコウ</t>
    </rPh>
    <phoneticPr fontId="2"/>
  </si>
  <si>
    <t>南摩中学校</t>
    <rPh sb="0" eb="2">
      <t>ナンマ</t>
    </rPh>
    <rPh sb="2" eb="5">
      <t>チュウガッコウ</t>
    </rPh>
    <phoneticPr fontId="2"/>
  </si>
  <si>
    <t>南押原中学校</t>
    <rPh sb="0" eb="1">
      <t>ミナミ</t>
    </rPh>
    <rPh sb="1" eb="3">
      <t>オシハラ</t>
    </rPh>
    <rPh sb="3" eb="6">
      <t>チュウガッコウ</t>
    </rPh>
    <phoneticPr fontId="2"/>
  </si>
  <si>
    <t>総数</t>
    <rPh sb="0" eb="2">
      <t>ソウスウ</t>
    </rPh>
    <phoneticPr fontId="2"/>
  </si>
  <si>
    <t>総記</t>
    <rPh sb="0" eb="2">
      <t>ソウキ</t>
    </rPh>
    <phoneticPr fontId="2"/>
  </si>
  <si>
    <t>哲学</t>
    <rPh sb="0" eb="2">
      <t>テツガク</t>
    </rPh>
    <phoneticPr fontId="2"/>
  </si>
  <si>
    <t>歴史</t>
    <rPh sb="0" eb="2">
      <t>レキシ</t>
    </rPh>
    <phoneticPr fontId="2"/>
  </si>
  <si>
    <t>社会科学</t>
    <rPh sb="0" eb="2">
      <t>シャカイ</t>
    </rPh>
    <rPh sb="2" eb="4">
      <t>カガク</t>
    </rPh>
    <phoneticPr fontId="2"/>
  </si>
  <si>
    <t>自然科学</t>
    <rPh sb="0" eb="2">
      <t>シゼン</t>
    </rPh>
    <rPh sb="2" eb="4">
      <t>カガク</t>
    </rPh>
    <phoneticPr fontId="2"/>
  </si>
  <si>
    <t>工業</t>
    <rPh sb="0" eb="2">
      <t>コウギョウ</t>
    </rPh>
    <phoneticPr fontId="2"/>
  </si>
  <si>
    <t>産業</t>
    <rPh sb="0" eb="2">
      <t>サンギョウ</t>
    </rPh>
    <phoneticPr fontId="2"/>
  </si>
  <si>
    <t>芸術</t>
    <rPh sb="0" eb="2">
      <t>ゲイジュツ</t>
    </rPh>
    <phoneticPr fontId="2"/>
  </si>
  <si>
    <t>語学</t>
    <rPh sb="0" eb="2">
      <t>ゴガク</t>
    </rPh>
    <phoneticPr fontId="2"/>
  </si>
  <si>
    <t>文学</t>
    <rPh sb="0" eb="2">
      <t>ブンガク</t>
    </rPh>
    <phoneticPr fontId="2"/>
  </si>
  <si>
    <t>小説</t>
    <rPh sb="0" eb="2">
      <t>ショウセツ</t>
    </rPh>
    <phoneticPr fontId="2"/>
  </si>
  <si>
    <t>児童</t>
    <rPh sb="0" eb="2">
      <t>ジドウ</t>
    </rPh>
    <phoneticPr fontId="2"/>
  </si>
  <si>
    <t>貸出文庫</t>
    <rPh sb="0" eb="2">
      <t>カシダシ</t>
    </rPh>
    <rPh sb="2" eb="4">
      <t>ブンコ</t>
    </rPh>
    <phoneticPr fontId="2"/>
  </si>
  <si>
    <t>ﾊﾝﾃﾞｨｷｬｯﾌﾟ
資料</t>
    <rPh sb="11" eb="13">
      <t>シリョウ</t>
    </rPh>
    <phoneticPr fontId="2"/>
  </si>
  <si>
    <t>郷土行政</t>
    <rPh sb="0" eb="2">
      <t>キョウド</t>
    </rPh>
    <rPh sb="2" eb="4">
      <t>ギョウセイ</t>
    </rPh>
    <phoneticPr fontId="2"/>
  </si>
  <si>
    <t>参考図書</t>
    <rPh sb="0" eb="2">
      <t>サンコウ</t>
    </rPh>
    <rPh sb="2" eb="4">
      <t>トショ</t>
    </rPh>
    <phoneticPr fontId="2"/>
  </si>
  <si>
    <t>ＡＶ資料</t>
    <rPh sb="2" eb="4">
      <t>シリョウ</t>
    </rPh>
    <phoneticPr fontId="2"/>
  </si>
  <si>
    <t>その他</t>
    <rPh sb="0" eb="3">
      <t>ソノタ</t>
    </rPh>
    <phoneticPr fontId="2"/>
  </si>
  <si>
    <t>15-11　　　図　書　館　利　用　状　況</t>
    <rPh sb="8" eb="13">
      <t>トショカン</t>
    </rPh>
    <rPh sb="14" eb="17">
      <t>リヨウ</t>
    </rPh>
    <rPh sb="18" eb="21">
      <t>ジョウキョウ</t>
    </rPh>
    <phoneticPr fontId="2"/>
  </si>
  <si>
    <t>参考業務</t>
    <rPh sb="0" eb="2">
      <t>サンコウ</t>
    </rPh>
    <rPh sb="2" eb="4">
      <t>ギョウム</t>
    </rPh>
    <phoneticPr fontId="2"/>
  </si>
  <si>
    <t>一般書</t>
    <rPh sb="0" eb="3">
      <t>イッパンショ</t>
    </rPh>
    <phoneticPr fontId="2"/>
  </si>
  <si>
    <t>児童書</t>
    <rPh sb="0" eb="3">
      <t>ジドウショ</t>
    </rPh>
    <phoneticPr fontId="2"/>
  </si>
  <si>
    <t>団体</t>
    <rPh sb="0" eb="2">
      <t>ダンタイ</t>
    </rPh>
    <phoneticPr fontId="2"/>
  </si>
  <si>
    <t>読書案内</t>
    <rPh sb="0" eb="2">
      <t>ドクショ</t>
    </rPh>
    <rPh sb="2" eb="4">
      <t>アンナイ</t>
    </rPh>
    <phoneticPr fontId="2"/>
  </si>
  <si>
    <t>資料：鹿沼市立図書館調</t>
    <rPh sb="0" eb="2">
      <t>シリョウ</t>
    </rPh>
    <rPh sb="3" eb="5">
      <t>カヌマ</t>
    </rPh>
    <rPh sb="5" eb="7">
      <t>シリツ</t>
    </rPh>
    <rPh sb="7" eb="10">
      <t>トショカン</t>
    </rPh>
    <rPh sb="10" eb="11">
      <t>シラベ</t>
    </rPh>
    <phoneticPr fontId="2"/>
  </si>
  <si>
    <t>15-12　　　公　民　館　利　用　状　況</t>
    <rPh sb="8" eb="13">
      <t>コウミンカン</t>
    </rPh>
    <rPh sb="14" eb="17">
      <t>リヨウ</t>
    </rPh>
    <rPh sb="18" eb="21">
      <t>ジョウキョウ</t>
    </rPh>
    <phoneticPr fontId="2"/>
  </si>
  <si>
    <t>公民館名</t>
    <rPh sb="0" eb="3">
      <t>コウミンカン</t>
    </rPh>
    <rPh sb="3" eb="4">
      <t>メイ</t>
    </rPh>
    <phoneticPr fontId="2"/>
  </si>
  <si>
    <t>利用件数</t>
    <rPh sb="0" eb="2">
      <t>リヨウ</t>
    </rPh>
    <rPh sb="2" eb="4">
      <t>ケンスウ</t>
    </rPh>
    <phoneticPr fontId="2"/>
  </si>
  <si>
    <t>利用人数</t>
    <rPh sb="0" eb="2">
      <t>リヨウ</t>
    </rPh>
    <rPh sb="2" eb="4">
      <t>ニンズウ</t>
    </rPh>
    <phoneticPr fontId="2"/>
  </si>
  <si>
    <t>15-13　　　公 民 館 事 業 実 施 状 況</t>
    <rPh sb="8" eb="13">
      <t>コウミンカン</t>
    </rPh>
    <rPh sb="14" eb="17">
      <t>ジギョウ</t>
    </rPh>
    <rPh sb="18" eb="21">
      <t>ジッシ</t>
    </rPh>
    <rPh sb="22" eb="25">
      <t>ジョウキョウ</t>
    </rPh>
    <phoneticPr fontId="2"/>
  </si>
  <si>
    <t>青少年関係</t>
    <rPh sb="0" eb="3">
      <t>セイショウネン</t>
    </rPh>
    <rPh sb="3" eb="5">
      <t>カンケイ</t>
    </rPh>
    <phoneticPr fontId="2"/>
  </si>
  <si>
    <t>成人関係</t>
    <rPh sb="0" eb="2">
      <t>セイジン</t>
    </rPh>
    <rPh sb="2" eb="4">
      <t>カンケイ</t>
    </rPh>
    <phoneticPr fontId="2"/>
  </si>
  <si>
    <t>高齢者関係</t>
    <rPh sb="0" eb="3">
      <t>コウレイシャ</t>
    </rPh>
    <rPh sb="3" eb="5">
      <t>カンケイ</t>
    </rPh>
    <phoneticPr fontId="2"/>
  </si>
  <si>
    <t>事業数</t>
    <rPh sb="0" eb="2">
      <t>ジギョウ</t>
    </rPh>
    <rPh sb="2" eb="3">
      <t>スウ</t>
    </rPh>
    <phoneticPr fontId="2"/>
  </si>
  <si>
    <t>参加人員</t>
    <rPh sb="0" eb="2">
      <t>サンカ</t>
    </rPh>
    <rPh sb="2" eb="4">
      <t>ジンイン</t>
    </rPh>
    <phoneticPr fontId="2"/>
  </si>
  <si>
    <t>資料：鹿沼市教育委員会調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シラベ</t>
    </rPh>
    <phoneticPr fontId="2"/>
  </si>
  <si>
    <t>施設別</t>
    <rPh sb="0" eb="2">
      <t>シセツ</t>
    </rPh>
    <rPh sb="2" eb="3">
      <t>ベツ</t>
    </rPh>
    <phoneticPr fontId="2"/>
  </si>
  <si>
    <t>区分</t>
    <rPh sb="0" eb="2">
      <t>クブン</t>
    </rPh>
    <phoneticPr fontId="2"/>
  </si>
  <si>
    <t>運動公園</t>
    <rPh sb="0" eb="4">
      <t>ウンドウコウエン</t>
    </rPh>
    <phoneticPr fontId="2"/>
  </si>
  <si>
    <t>野球場
（日中）</t>
    <rPh sb="0" eb="3">
      <t>ヤキュウジョウ</t>
    </rPh>
    <phoneticPr fontId="2"/>
  </si>
  <si>
    <t>野球場
（ナイター）</t>
    <rPh sb="0" eb="3">
      <t>ヤキュウジョウ</t>
    </rPh>
    <phoneticPr fontId="2"/>
  </si>
  <si>
    <t>球技広場
（日中）</t>
    <rPh sb="0" eb="2">
      <t>キュウギ</t>
    </rPh>
    <rPh sb="2" eb="4">
      <t>ヒロバ</t>
    </rPh>
    <phoneticPr fontId="2"/>
  </si>
  <si>
    <t>球技広場
（ナイター）</t>
    <rPh sb="0" eb="2">
      <t>キュウギ</t>
    </rPh>
    <rPh sb="2" eb="4">
      <t>ヒロバ</t>
    </rPh>
    <phoneticPr fontId="2"/>
  </si>
  <si>
    <t>ﾄﾚｰﾆﾝｸﾞ室</t>
    <rPh sb="7" eb="8">
      <t>シツ</t>
    </rPh>
    <phoneticPr fontId="2"/>
  </si>
  <si>
    <t>陸上競技場</t>
    <rPh sb="0" eb="2">
      <t>リクジョウ</t>
    </rPh>
    <rPh sb="2" eb="4">
      <t>キョウギ</t>
    </rPh>
    <rPh sb="4" eb="5">
      <t>ジョウ</t>
    </rPh>
    <phoneticPr fontId="2"/>
  </si>
  <si>
    <t>卓球室</t>
    <rPh sb="0" eb="2">
      <t>タッキュウ</t>
    </rPh>
    <rPh sb="2" eb="3">
      <t>シツ</t>
    </rPh>
    <phoneticPr fontId="2"/>
  </si>
  <si>
    <t>温水プール</t>
    <rPh sb="0" eb="2">
      <t>オンスイ</t>
    </rPh>
    <phoneticPr fontId="2"/>
  </si>
  <si>
    <t>御殿山公園</t>
    <rPh sb="0" eb="3">
      <t>ゴテンヤマ</t>
    </rPh>
    <rPh sb="3" eb="5">
      <t>コウエン</t>
    </rPh>
    <phoneticPr fontId="2"/>
  </si>
  <si>
    <t>武道館</t>
    <rPh sb="0" eb="3">
      <t>ブドウカン</t>
    </rPh>
    <phoneticPr fontId="2"/>
  </si>
  <si>
    <t>弓道場</t>
    <rPh sb="0" eb="2">
      <t>キュウドウ</t>
    </rPh>
    <rPh sb="2" eb="3">
      <t>キュウギジョウ</t>
    </rPh>
    <phoneticPr fontId="2"/>
  </si>
  <si>
    <t>台の原公園</t>
    <rPh sb="0" eb="1">
      <t>ダイ</t>
    </rPh>
    <rPh sb="2" eb="3">
      <t>ハラ</t>
    </rPh>
    <rPh sb="3" eb="5">
      <t>コウエン</t>
    </rPh>
    <phoneticPr fontId="2"/>
  </si>
  <si>
    <t>野球場</t>
    <rPh sb="0" eb="3">
      <t>ヤキュウジョウ</t>
    </rPh>
    <phoneticPr fontId="2"/>
  </si>
  <si>
    <t>自然の森総合公園</t>
    <rPh sb="0" eb="2">
      <t>シゼン</t>
    </rPh>
    <rPh sb="3" eb="4">
      <t>モリ</t>
    </rPh>
    <rPh sb="4" eb="6">
      <t>ソウゴウ</t>
    </rPh>
    <rPh sb="6" eb="8">
      <t>コウエン</t>
    </rPh>
    <phoneticPr fontId="2"/>
  </si>
  <si>
    <t>総合体育館</t>
    <rPh sb="0" eb="2">
      <t>ソウゴウ</t>
    </rPh>
    <rPh sb="2" eb="5">
      <t>タイイクカン</t>
    </rPh>
    <phoneticPr fontId="2"/>
  </si>
  <si>
    <t>多目的室</t>
    <rPh sb="0" eb="3">
      <t>タモクテキ</t>
    </rPh>
    <rPh sb="3" eb="4">
      <t>シツ</t>
    </rPh>
    <phoneticPr fontId="2"/>
  </si>
  <si>
    <t>軽運動室</t>
    <rPh sb="0" eb="1">
      <t>ケイ</t>
    </rPh>
    <rPh sb="1" eb="3">
      <t>ウンドウ</t>
    </rPh>
    <rPh sb="3" eb="4">
      <t>シツ</t>
    </rPh>
    <phoneticPr fontId="2"/>
  </si>
  <si>
    <t>千手山公園市民プール</t>
    <rPh sb="0" eb="2">
      <t>センジュ</t>
    </rPh>
    <rPh sb="2" eb="3">
      <t>サン</t>
    </rPh>
    <rPh sb="3" eb="5">
      <t>コウエン</t>
    </rPh>
    <rPh sb="5" eb="7">
      <t>シミン</t>
    </rPh>
    <phoneticPr fontId="2"/>
  </si>
  <si>
    <t>市体育館</t>
    <rPh sb="0" eb="1">
      <t>シ</t>
    </rPh>
    <rPh sb="1" eb="4">
      <t>タイイクカン</t>
    </rPh>
    <phoneticPr fontId="2"/>
  </si>
  <si>
    <t>北犬飼体育館</t>
    <rPh sb="0" eb="3">
      <t>キタイヌカイ</t>
    </rPh>
    <rPh sb="3" eb="6">
      <t>タイイクカン</t>
    </rPh>
    <phoneticPr fontId="2"/>
  </si>
  <si>
    <t>合計</t>
    <rPh sb="0" eb="2">
      <t>ゴウケイ</t>
    </rPh>
    <phoneticPr fontId="2"/>
  </si>
  <si>
    <t>国指定</t>
    <rPh sb="0" eb="1">
      <t>クニ</t>
    </rPh>
    <rPh sb="1" eb="3">
      <t>シテイ</t>
    </rPh>
    <phoneticPr fontId="2"/>
  </si>
  <si>
    <t>国選択</t>
    <rPh sb="0" eb="1">
      <t>クニ</t>
    </rPh>
    <rPh sb="1" eb="3">
      <t>センタク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</si>
  <si>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</si>
  <si>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</si>
  <si>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有形文化財</t>
    <rPh sb="0" eb="2">
      <t>ユウケイ</t>
    </rPh>
    <rPh sb="2" eb="5">
      <t>ブンカザイ</t>
    </rPh>
    <phoneticPr fontId="2"/>
  </si>
  <si>
    <t>建造物</t>
    <rPh sb="0" eb="2">
      <t>ケンゾウ</t>
    </rPh>
    <rPh sb="2" eb="3">
      <t>ブツ</t>
    </rPh>
    <phoneticPr fontId="2"/>
  </si>
  <si>
    <t>絵画</t>
    <rPh sb="0" eb="2">
      <t>カイガ</t>
    </rPh>
    <phoneticPr fontId="2"/>
  </si>
  <si>
    <t>彫刻</t>
    <rPh sb="0" eb="2">
      <t>チョウコク</t>
    </rPh>
    <phoneticPr fontId="2"/>
  </si>
  <si>
    <t>工芸品</t>
    <rPh sb="0" eb="3">
      <t>コウゲイヒン</t>
    </rPh>
    <phoneticPr fontId="2"/>
  </si>
  <si>
    <t>書跡</t>
    <rPh sb="0" eb="1">
      <t>ショ</t>
    </rPh>
    <rPh sb="1" eb="2">
      <t>セキ</t>
    </rPh>
    <phoneticPr fontId="2"/>
  </si>
  <si>
    <t>考古資料</t>
    <rPh sb="0" eb="2">
      <t>コウコ</t>
    </rPh>
    <rPh sb="2" eb="4">
      <t>シリョウ</t>
    </rPh>
    <phoneticPr fontId="2"/>
  </si>
  <si>
    <t>歴史資料</t>
    <rPh sb="0" eb="2">
      <t>レキシ</t>
    </rPh>
    <rPh sb="2" eb="4">
      <t>シリョウ</t>
    </rPh>
    <phoneticPr fontId="2"/>
  </si>
  <si>
    <t>無形民俗文化財</t>
    <rPh sb="0" eb="2">
      <t>ムケイ</t>
    </rPh>
    <rPh sb="2" eb="4">
      <t>ミンゾク</t>
    </rPh>
    <rPh sb="4" eb="7">
      <t>ブンカザイ</t>
    </rPh>
    <phoneticPr fontId="2"/>
  </si>
  <si>
    <t>記念物</t>
    <rPh sb="0" eb="3">
      <t>キネンブツ</t>
    </rPh>
    <phoneticPr fontId="2"/>
  </si>
  <si>
    <t>史跡</t>
    <rPh sb="0" eb="2">
      <t>シセキ</t>
    </rPh>
    <phoneticPr fontId="2"/>
  </si>
  <si>
    <t>天然記念物</t>
    <rPh sb="0" eb="2">
      <t>テンネン</t>
    </rPh>
    <rPh sb="2" eb="5">
      <t>キネンブツ</t>
    </rPh>
    <phoneticPr fontId="2"/>
  </si>
  <si>
    <t>入館者数</t>
    <rPh sb="0" eb="2">
      <t>ニュウカン</t>
    </rPh>
    <rPh sb="2" eb="3">
      <t>シャ</t>
    </rPh>
    <rPh sb="3" eb="4">
      <t>スウ</t>
    </rPh>
    <phoneticPr fontId="2"/>
  </si>
  <si>
    <t>累計入館者数</t>
    <rPh sb="0" eb="2">
      <t>ルイケイ</t>
    </rPh>
    <rPh sb="2" eb="4">
      <t>ニュウカン</t>
    </rPh>
    <rPh sb="4" eb="5">
      <t>シャ</t>
    </rPh>
    <rPh sb="5" eb="6">
      <t>スウ</t>
    </rPh>
    <phoneticPr fontId="2"/>
  </si>
  <si>
    <t>資料：川上澄生美術館調</t>
    <rPh sb="0" eb="2">
      <t>シリョウ</t>
    </rPh>
    <rPh sb="3" eb="5">
      <t>カワカミ</t>
    </rPh>
    <rPh sb="5" eb="7">
      <t>スミオ</t>
    </rPh>
    <rPh sb="7" eb="10">
      <t>ビジュツカン</t>
    </rPh>
    <rPh sb="10" eb="11">
      <t>シラベ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</si>
  <si>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</si>
  <si>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</si>
  <si>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6歳</t>
    <rPh sb="0" eb="2">
      <t>６サイ</t>
    </rPh>
    <phoneticPr fontId="2"/>
  </si>
  <si>
    <t>10歳</t>
    <rPh sb="0" eb="3">
      <t>６サイ</t>
    </rPh>
    <phoneticPr fontId="2"/>
  </si>
  <si>
    <t>11歳</t>
    <rPh sb="0" eb="3">
      <t>６サイ</t>
    </rPh>
    <phoneticPr fontId="2"/>
  </si>
  <si>
    <t>12歳</t>
    <rPh sb="0" eb="3">
      <t>６サイ</t>
    </rPh>
    <phoneticPr fontId="2"/>
  </si>
  <si>
    <t>13歳</t>
    <rPh sb="0" eb="3">
      <t>６サイ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</si>
  <si>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</si>
  <si>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</si>
  <si>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身長</t>
    <rPh sb="0" eb="2">
      <t>シンチョウ</t>
    </rPh>
    <phoneticPr fontId="2"/>
  </si>
  <si>
    <t>県  平  均</t>
    <rPh sb="0" eb="1">
      <t>ケン</t>
    </rPh>
    <rPh sb="3" eb="7">
      <t>ヘイキン</t>
    </rPh>
    <phoneticPr fontId="2"/>
  </si>
  <si>
    <t>全国平均</t>
    <rPh sb="0" eb="2">
      <t>ゼンコク</t>
    </rPh>
    <rPh sb="2" eb="4">
      <t>ヘイキン</t>
    </rPh>
    <phoneticPr fontId="2"/>
  </si>
  <si>
    <t>体重</t>
    <rPh sb="0" eb="2">
      <t>タイジュウ</t>
    </rPh>
    <phoneticPr fontId="2"/>
  </si>
  <si>
    <t>学級数</t>
    <rPh sb="0" eb="2">
      <t>ガッキュウ</t>
    </rPh>
    <rPh sb="2" eb="3">
      <t>スウ</t>
    </rPh>
    <phoneticPr fontId="2"/>
  </si>
  <si>
    <t>児童数</t>
    <rPh sb="0" eb="2">
      <t>ジドウ</t>
    </rPh>
    <rPh sb="2" eb="3">
      <t>スウ</t>
    </rPh>
    <phoneticPr fontId="2"/>
  </si>
  <si>
    <t>教員数</t>
    <rPh sb="0" eb="2">
      <t>キョウイン</t>
    </rPh>
    <rPh sb="2" eb="3">
      <t>スウ</t>
    </rPh>
    <phoneticPr fontId="2"/>
  </si>
  <si>
    <t>職員数</t>
    <rPh sb="0" eb="3">
      <t>ショクインスウ</t>
    </rPh>
    <phoneticPr fontId="2"/>
  </si>
  <si>
    <t>1年</t>
    <rPh sb="0" eb="2">
      <t>１ネン</t>
    </rPh>
    <phoneticPr fontId="2"/>
  </si>
  <si>
    <t>生徒数</t>
    <rPh sb="0" eb="2">
      <t>セイト</t>
    </rPh>
    <rPh sb="2" eb="3">
      <t>スウ</t>
    </rPh>
    <phoneticPr fontId="2"/>
  </si>
  <si>
    <t>生徒数</t>
    <rPh sb="0" eb="3">
      <t>セイトスウ</t>
    </rPh>
    <phoneticPr fontId="2"/>
  </si>
  <si>
    <t xml:space="preserve">資料：鹿沼市教育委員会調 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シラベ</t>
    </rPh>
    <phoneticPr fontId="2"/>
  </si>
  <si>
    <t>子ども会育成会</t>
    <rPh sb="0" eb="1">
      <t>コ</t>
    </rPh>
    <rPh sb="3" eb="4">
      <t>カイ</t>
    </rPh>
    <rPh sb="4" eb="7">
      <t>イクセイカイ</t>
    </rPh>
    <phoneticPr fontId="2"/>
  </si>
  <si>
    <t>体育協会</t>
    <rPh sb="0" eb="2">
      <t>タイイク</t>
    </rPh>
    <rPh sb="2" eb="4">
      <t>キョウカイ</t>
    </rPh>
    <phoneticPr fontId="2"/>
  </si>
  <si>
    <t>スポーツ少年団</t>
    <rPh sb="4" eb="7">
      <t>ショウネンダン</t>
    </rPh>
    <phoneticPr fontId="2"/>
  </si>
  <si>
    <t>青年団体</t>
    <rPh sb="0" eb="2">
      <t>セイネン</t>
    </rPh>
    <rPh sb="2" eb="4">
      <t>ダンタイ</t>
    </rPh>
    <phoneticPr fontId="2"/>
  </si>
  <si>
    <t>団体数</t>
    <rPh sb="0" eb="2">
      <t>ダンタイ</t>
    </rPh>
    <rPh sb="2" eb="3">
      <t>スウ</t>
    </rPh>
    <phoneticPr fontId="2"/>
  </si>
  <si>
    <t>会員数</t>
    <rPh sb="0" eb="3">
      <t>カイインスウ</t>
    </rPh>
    <phoneticPr fontId="2"/>
  </si>
  <si>
    <t>支部数</t>
    <rPh sb="0" eb="2">
      <t>シブ</t>
    </rPh>
    <rPh sb="2" eb="3">
      <t>スウ</t>
    </rPh>
    <phoneticPr fontId="2"/>
  </si>
  <si>
    <t>競技団体</t>
    <rPh sb="0" eb="2">
      <t>キョウギ</t>
    </rPh>
    <rPh sb="2" eb="4">
      <t>ダンタイ</t>
    </rPh>
    <phoneticPr fontId="2"/>
  </si>
  <si>
    <t>団数</t>
    <rPh sb="0" eb="1">
      <t>ダン</t>
    </rPh>
    <rPh sb="1" eb="2">
      <t>スウ</t>
    </rPh>
    <phoneticPr fontId="2"/>
  </si>
  <si>
    <t>団員数</t>
    <rPh sb="0" eb="2">
      <t>ダンイン</t>
    </rPh>
    <rPh sb="2" eb="3">
      <t>スウ</t>
    </rPh>
    <phoneticPr fontId="2"/>
  </si>
  <si>
    <t>指導者</t>
    <rPh sb="0" eb="2">
      <t>シドウ</t>
    </rPh>
    <rPh sb="2" eb="3">
      <t>シャ</t>
    </rPh>
    <phoneticPr fontId="2"/>
  </si>
  <si>
    <t>利用者数</t>
    <rPh sb="0" eb="3">
      <t>リヨウシャ</t>
    </rPh>
    <rPh sb="3" eb="4">
      <t>スウ</t>
    </rPh>
    <phoneticPr fontId="2"/>
  </si>
  <si>
    <t>清洲第一小学校</t>
    <rPh sb="0" eb="2">
      <t>キヨス</t>
    </rPh>
    <rPh sb="2" eb="4">
      <t>ダイイチ</t>
    </rPh>
    <rPh sb="4" eb="7">
      <t>ショウガッコウ</t>
    </rPh>
    <phoneticPr fontId="2"/>
  </si>
  <si>
    <t>清洲第二小学校</t>
    <rPh sb="0" eb="2">
      <t>キヨス</t>
    </rPh>
    <rPh sb="2" eb="4">
      <t>ダイニ</t>
    </rPh>
    <rPh sb="4" eb="7">
      <t>ショウガッコウ</t>
    </rPh>
    <phoneticPr fontId="2"/>
  </si>
  <si>
    <t>永野小学校</t>
    <rPh sb="0" eb="2">
      <t>ナガノ</t>
    </rPh>
    <rPh sb="2" eb="5">
      <t>ショウガッコウ</t>
    </rPh>
    <phoneticPr fontId="2"/>
  </si>
  <si>
    <t>粕尾小学校</t>
    <rPh sb="0" eb="1">
      <t>カス</t>
    </rPh>
    <rPh sb="1" eb="2">
      <t>オ</t>
    </rPh>
    <rPh sb="2" eb="5">
      <t>ショウガッコウ</t>
    </rPh>
    <phoneticPr fontId="2"/>
  </si>
  <si>
    <t>上粕尾小学校</t>
    <rPh sb="0" eb="1">
      <t>カミ</t>
    </rPh>
    <rPh sb="1" eb="2">
      <t>カス</t>
    </rPh>
    <rPh sb="2" eb="3">
      <t>オ</t>
    </rPh>
    <rPh sb="3" eb="6">
      <t>ショウガッコウ</t>
    </rPh>
    <phoneticPr fontId="2"/>
  </si>
  <si>
    <t>粟野中学校</t>
    <rPh sb="0" eb="2">
      <t>アワノ</t>
    </rPh>
    <rPh sb="2" eb="3">
      <t>チュウ</t>
    </rPh>
    <rPh sb="3" eb="5">
      <t>ガッコウ</t>
    </rPh>
    <phoneticPr fontId="2"/>
  </si>
  <si>
    <t>鹿沼図書館</t>
    <rPh sb="0" eb="2">
      <t>カヌマ</t>
    </rPh>
    <rPh sb="2" eb="5">
      <t>トショカン</t>
    </rPh>
    <phoneticPr fontId="2"/>
  </si>
  <si>
    <t>東分館</t>
    <rPh sb="0" eb="1">
      <t>ヒガシ</t>
    </rPh>
    <rPh sb="1" eb="3">
      <t>ブンカン</t>
    </rPh>
    <phoneticPr fontId="2"/>
  </si>
  <si>
    <t>粟野館</t>
    <rPh sb="0" eb="2">
      <t>アワノ</t>
    </rPh>
    <rPh sb="2" eb="3">
      <t>カン</t>
    </rPh>
    <phoneticPr fontId="2"/>
  </si>
  <si>
    <t>資料：鹿沼市各図書館調</t>
    <rPh sb="0" eb="2">
      <t>シリョウ</t>
    </rPh>
    <rPh sb="3" eb="6">
      <t>カヌマシ</t>
    </rPh>
    <rPh sb="6" eb="7">
      <t>カク</t>
    </rPh>
    <rPh sb="7" eb="10">
      <t>トショカン</t>
    </rPh>
    <rPh sb="10" eb="11">
      <t>シラ</t>
    </rPh>
    <phoneticPr fontId="2"/>
  </si>
  <si>
    <t>開館日数</t>
    <rPh sb="0" eb="2">
      <t>カイカン</t>
    </rPh>
    <rPh sb="2" eb="4">
      <t>ニッスウ</t>
    </rPh>
    <phoneticPr fontId="2"/>
  </si>
  <si>
    <t>個人</t>
    <rPh sb="0" eb="2">
      <t>コジン</t>
    </rPh>
    <phoneticPr fontId="2"/>
  </si>
  <si>
    <t>粟野地区公民館</t>
    <rPh sb="0" eb="2">
      <t>アワノ</t>
    </rPh>
    <rPh sb="2" eb="4">
      <t>チク</t>
    </rPh>
    <rPh sb="4" eb="7">
      <t>コウミンカン</t>
    </rPh>
    <phoneticPr fontId="2"/>
  </si>
  <si>
    <t>粟野総合運動公園</t>
    <rPh sb="0" eb="2">
      <t>アワノ</t>
    </rPh>
    <rPh sb="2" eb="4">
      <t>ソウゴウ</t>
    </rPh>
    <rPh sb="4" eb="8">
      <t>ウンドウコウエン</t>
    </rPh>
    <phoneticPr fontId="2"/>
  </si>
  <si>
    <t>陸上競技場
（サッカー）</t>
    <rPh sb="0" eb="2">
      <t>リクジョウ</t>
    </rPh>
    <rPh sb="2" eb="5">
      <t>キョウギジョウ</t>
    </rPh>
    <phoneticPr fontId="2"/>
  </si>
  <si>
    <t>ゲートボール場</t>
    <rPh sb="6" eb="7">
      <t>ジョウ</t>
    </rPh>
    <phoneticPr fontId="2"/>
  </si>
  <si>
    <t>大会議室</t>
    <rPh sb="0" eb="1">
      <t>ダイ</t>
    </rPh>
    <rPh sb="1" eb="4">
      <t>カイギシツ</t>
    </rPh>
    <phoneticPr fontId="2"/>
  </si>
  <si>
    <t>サウナ室</t>
    <rPh sb="3" eb="4">
      <t>シツ</t>
    </rPh>
    <phoneticPr fontId="2"/>
  </si>
  <si>
    <t>民俗文化財</t>
    <rPh sb="0" eb="2">
      <t>ミンゾク</t>
    </rPh>
    <rPh sb="2" eb="5">
      <t>ブンカザイ</t>
    </rPh>
    <phoneticPr fontId="2"/>
  </si>
  <si>
    <t>有形民俗文化財</t>
    <rPh sb="0" eb="2">
      <t>ユウケイ</t>
    </rPh>
    <rPh sb="2" eb="4">
      <t>ミンゾク</t>
    </rPh>
    <rPh sb="4" eb="7">
      <t>ブンカザイ</t>
    </rPh>
    <phoneticPr fontId="2"/>
  </si>
  <si>
    <t>合　　　　　　　計</t>
    <rPh sb="0" eb="1">
      <t>ゴウ</t>
    </rPh>
    <rPh sb="8" eb="9">
      <t>ケイ</t>
    </rPh>
    <phoneticPr fontId="2"/>
  </si>
  <si>
    <t>15-14　　　市民文化センター施設利用状況</t>
  </si>
  <si>
    <t>（各年度末現在）</t>
  </si>
  <si>
    <t>大ホール</t>
  </si>
  <si>
    <t>小ホール</t>
  </si>
  <si>
    <t>リハーサル室</t>
  </si>
  <si>
    <t>大会議室</t>
  </si>
  <si>
    <t>人員</t>
  </si>
  <si>
    <t>中会議室</t>
  </si>
  <si>
    <t>小会議室</t>
  </si>
  <si>
    <t>和室</t>
  </si>
  <si>
    <t>視聴覚室</t>
  </si>
  <si>
    <t>創作室</t>
  </si>
  <si>
    <t>プラネタリウム</t>
  </si>
  <si>
    <t>天体観測室</t>
  </si>
  <si>
    <t>資料：鹿沼市教育委員会調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</t>
    </rPh>
    <phoneticPr fontId="2"/>
  </si>
  <si>
    <t>（年度末現在）</t>
    <rPh sb="1" eb="3">
      <t>ネンド</t>
    </rPh>
    <rPh sb="3" eb="4">
      <t>マツ</t>
    </rPh>
    <rPh sb="4" eb="6">
      <t>ゲンザイ</t>
    </rPh>
    <phoneticPr fontId="2"/>
  </si>
  <si>
    <t>年　度</t>
    <rPh sb="0" eb="1">
      <t>トシ</t>
    </rPh>
    <rPh sb="2" eb="3">
      <t>タビ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</si>
  <si>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</si>
  <si>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(各年度末現在）</t>
    <rPh sb="1" eb="2">
      <t>カク</t>
    </rPh>
    <rPh sb="2" eb="4">
      <t>ネンド</t>
    </rPh>
    <rPh sb="4" eb="5">
      <t>マツ</t>
    </rPh>
    <rPh sb="5" eb="7">
      <t>ゲンザイ</t>
    </rPh>
    <phoneticPr fontId="2"/>
  </si>
  <si>
    <t>（各年度末）</t>
    <rPh sb="1" eb="2">
      <t>カク</t>
    </rPh>
    <rPh sb="2" eb="5">
      <t>ネンドマツ</t>
    </rPh>
    <phoneticPr fontId="2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</si>
  <si>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2"/>
  </si>
  <si>
    <t>(単位:人）</t>
    <rPh sb="1" eb="3">
      <t>タンイ</t>
    </rPh>
    <rPh sb="4" eb="5">
      <t>ニン</t>
    </rPh>
    <phoneticPr fontId="2"/>
  </si>
  <si>
    <t>(各年度末）</t>
    <rPh sb="1" eb="2">
      <t>カク</t>
    </rPh>
    <rPh sb="2" eb="5">
      <t>ネンドマツ</t>
    </rPh>
    <phoneticPr fontId="2"/>
  </si>
  <si>
    <t>宿　　泊</t>
    <rPh sb="0" eb="1">
      <t>ヤド</t>
    </rPh>
    <rPh sb="3" eb="4">
      <t>ハク</t>
    </rPh>
    <phoneticPr fontId="2"/>
  </si>
  <si>
    <t>日帰り入浴</t>
    <rPh sb="0" eb="2">
      <t>ヒガエ</t>
    </rPh>
    <rPh sb="3" eb="5">
      <t>ニュウヨク</t>
    </rPh>
    <phoneticPr fontId="2"/>
  </si>
  <si>
    <t>粟野中学校</t>
    <rPh sb="0" eb="2">
      <t>アワノ</t>
    </rPh>
    <rPh sb="2" eb="5">
      <t>チュウガッコウ</t>
    </rPh>
    <phoneticPr fontId="2"/>
  </si>
  <si>
    <t>年次</t>
    <rPh sb="0" eb="2">
      <t>ネンジ</t>
    </rPh>
    <phoneticPr fontId="2"/>
  </si>
  <si>
    <t>学校数</t>
    <rPh sb="0" eb="2">
      <t>ガッコウ</t>
    </rPh>
    <rPh sb="2" eb="3">
      <t>スウ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</si>
  <si>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</si>
  <si>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</si>
  <si>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</si>
  <si>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</si>
  <si>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本務者</t>
    <rPh sb="0" eb="2">
      <t>ホンム</t>
    </rPh>
    <rPh sb="2" eb="3">
      <t>シャ</t>
    </rPh>
    <phoneticPr fontId="2"/>
  </si>
  <si>
    <t>兼務者</t>
    <rPh sb="0" eb="2">
      <t>ケンム</t>
    </rPh>
    <rPh sb="2" eb="3">
      <t>シャ</t>
    </rPh>
    <phoneticPr fontId="2"/>
  </si>
  <si>
    <t>園数</t>
    <rPh sb="0" eb="1">
      <t>エン</t>
    </rPh>
    <rPh sb="1" eb="2">
      <t>スウ</t>
    </rPh>
    <phoneticPr fontId="2"/>
  </si>
  <si>
    <t>園児数</t>
    <rPh sb="0" eb="2">
      <t>エンジ</t>
    </rPh>
    <rPh sb="2" eb="3">
      <t>スウ</t>
    </rPh>
    <phoneticPr fontId="2"/>
  </si>
  <si>
    <t>小会議室</t>
    <rPh sb="0" eb="1">
      <t>ショウ</t>
    </rPh>
    <rPh sb="1" eb="4">
      <t>カイギシツ</t>
    </rPh>
    <phoneticPr fontId="2"/>
  </si>
  <si>
    <t xml:space="preserve"> 小 学 校</t>
    <rPh sb="1" eb="6">
      <t>ショウガッコウ</t>
    </rPh>
    <phoneticPr fontId="2"/>
  </si>
  <si>
    <t>中 学 校</t>
    <rPh sb="0" eb="5">
      <t>チュウガッコウ</t>
    </rPh>
    <phoneticPr fontId="2"/>
  </si>
  <si>
    <t>（各年5月1日現在）</t>
    <rPh sb="1" eb="2">
      <t>カク</t>
    </rPh>
    <rPh sb="2" eb="3">
      <t>ヘイセイ１２ネン</t>
    </rPh>
    <rPh sb="3" eb="5">
      <t>５ガツ</t>
    </rPh>
    <rPh sb="5" eb="7">
      <t>１ニチ</t>
    </rPh>
    <rPh sb="7" eb="9">
      <t>ゲンザイ</t>
    </rPh>
    <phoneticPr fontId="2"/>
  </si>
  <si>
    <t>（単位：園・学級・人）</t>
    <rPh sb="1" eb="3">
      <t>タンイ</t>
    </rPh>
    <rPh sb="4" eb="5">
      <t>エン</t>
    </rPh>
    <rPh sb="6" eb="8">
      <t>ガッキュウ</t>
    </rPh>
    <rPh sb="9" eb="10">
      <t>ヒト</t>
    </rPh>
    <phoneticPr fontId="2"/>
  </si>
  <si>
    <t>（単位：人・％）</t>
    <rPh sb="1" eb="3">
      <t>タンイ</t>
    </rPh>
    <rPh sb="4" eb="5">
      <t>ヒト</t>
    </rPh>
    <phoneticPr fontId="2"/>
  </si>
  <si>
    <t>視聴覚ライブラリー</t>
    <rPh sb="0" eb="3">
      <t>シチョウカク</t>
    </rPh>
    <phoneticPr fontId="2"/>
  </si>
  <si>
    <t xml:space="preserve"> 15-9　　　視　聴　覚　資　料　の　推　移</t>
    <rPh sb="20" eb="21">
      <t>スイ</t>
    </rPh>
    <rPh sb="22" eb="23">
      <t>ワタル</t>
    </rPh>
    <phoneticPr fontId="2"/>
  </si>
  <si>
    <t>研修室　　　（和室）</t>
    <rPh sb="0" eb="3">
      <t>ケンシュウシツ</t>
    </rPh>
    <rPh sb="7" eb="9">
      <t>ワシツ</t>
    </rPh>
    <phoneticPr fontId="2"/>
  </si>
  <si>
    <t>　粟野Ｂ＆Ｇ海洋センター</t>
    <rPh sb="1" eb="3">
      <t>アワノ</t>
    </rPh>
    <rPh sb="6" eb="8">
      <t>カイヨウ</t>
    </rPh>
    <phoneticPr fontId="2"/>
  </si>
  <si>
    <t>　粟野トレーニングセンター</t>
    <rPh sb="1" eb="3">
      <t>アワノ</t>
    </rPh>
    <phoneticPr fontId="2"/>
  </si>
  <si>
    <t>　粟野勤労体育センター</t>
    <rPh sb="1" eb="3">
      <t>アワノ</t>
    </rPh>
    <rPh sb="3" eb="5">
      <t>キンロウ</t>
    </rPh>
    <rPh sb="5" eb="7">
      <t>タイイク</t>
    </rPh>
    <phoneticPr fontId="2"/>
  </si>
  <si>
    <t>資料：鹿沼市立図書館調･図書館東分館・図書館粟野館・広域視聴覚ライブラリー調</t>
    <rPh sb="0" eb="2">
      <t>シリョウ</t>
    </rPh>
    <rPh sb="3" eb="7">
      <t>カヌマシリツ</t>
    </rPh>
    <rPh sb="7" eb="10">
      <t>トショカン</t>
    </rPh>
    <rPh sb="10" eb="11">
      <t>シラ</t>
    </rPh>
    <rPh sb="12" eb="15">
      <t>トショカン</t>
    </rPh>
    <rPh sb="15" eb="16">
      <t>ヒガシ</t>
    </rPh>
    <rPh sb="16" eb="18">
      <t>ブンカン</t>
    </rPh>
    <rPh sb="19" eb="22">
      <t>トショカン</t>
    </rPh>
    <rPh sb="22" eb="24">
      <t>アワノ</t>
    </rPh>
    <rPh sb="24" eb="25">
      <t>カン</t>
    </rPh>
    <rPh sb="26" eb="28">
      <t>コウイキ</t>
    </rPh>
    <rPh sb="28" eb="31">
      <t>シチョウカク</t>
    </rPh>
    <rPh sb="37" eb="38">
      <t>チョウ</t>
    </rPh>
    <phoneticPr fontId="2"/>
  </si>
  <si>
    <t>15-10　　　図  書 の　分　類　別　状　況</t>
    <rPh sb="8" eb="9">
      <t>ズ</t>
    </rPh>
    <rPh sb="11" eb="12">
      <t>ショ</t>
    </rPh>
    <rPh sb="15" eb="16">
      <t>ブン</t>
    </rPh>
    <rPh sb="17" eb="18">
      <t>タグイ</t>
    </rPh>
    <rPh sb="19" eb="20">
      <t>ベツ</t>
    </rPh>
    <rPh sb="21" eb="22">
      <t>ジョウ</t>
    </rPh>
    <rPh sb="23" eb="24">
      <t>イワン</t>
    </rPh>
    <phoneticPr fontId="2"/>
  </si>
  <si>
    <t>15-8　　高等学校進路別卒業者数</t>
    <rPh sb="6" eb="8">
      <t>コウトウ</t>
    </rPh>
    <phoneticPr fontId="2"/>
  </si>
  <si>
    <t>15-7　　中学校進路別卒業者数</t>
    <rPh sb="6" eb="9">
      <t>チュウガッコウ</t>
    </rPh>
    <rPh sb="9" eb="11">
      <t>シンロ</t>
    </rPh>
    <rPh sb="11" eb="12">
      <t>ベツ</t>
    </rPh>
    <rPh sb="12" eb="13">
      <t>ソツ</t>
    </rPh>
    <rPh sb="13" eb="16">
      <t>ギョウシャスウ</t>
    </rPh>
    <phoneticPr fontId="2"/>
  </si>
  <si>
    <t>（各年度末現在）</t>
    <rPh sb="1" eb="2">
      <t>カク</t>
    </rPh>
    <rPh sb="2" eb="4">
      <t>ネンド</t>
    </rPh>
    <rPh sb="4" eb="5">
      <t>マツ</t>
    </rPh>
    <rPh sb="5" eb="7">
      <t>ゲンザイ</t>
    </rPh>
    <phoneticPr fontId="2"/>
  </si>
  <si>
    <t>中会議室</t>
    <rPh sb="0" eb="1">
      <t>チュウ</t>
    </rPh>
    <rPh sb="1" eb="4">
      <t>カイギシツ</t>
    </rPh>
    <phoneticPr fontId="2"/>
  </si>
  <si>
    <t>サッカー場</t>
    <rPh sb="4" eb="5">
      <t>ジョウ</t>
    </rPh>
    <phoneticPr fontId="2"/>
  </si>
  <si>
    <t>中学生以下</t>
    <rPh sb="0" eb="3">
      <t>チュウガクセイ</t>
    </rPh>
    <rPh sb="3" eb="5">
      <t>イカ</t>
    </rPh>
    <phoneticPr fontId="2"/>
  </si>
  <si>
    <t>15-5　　　幼　稚　園　概　況</t>
    <rPh sb="7" eb="12">
      <t>ヨウチエン</t>
    </rPh>
    <rPh sb="13" eb="16">
      <t>ガイキョウ</t>
    </rPh>
    <phoneticPr fontId="2"/>
  </si>
  <si>
    <t>宿泊施設利用人数</t>
    <rPh sb="0" eb="2">
      <t>シュクハク</t>
    </rPh>
    <rPh sb="2" eb="4">
      <t>シセツ</t>
    </rPh>
    <rPh sb="4" eb="6">
      <t>リヨウ</t>
    </rPh>
    <rPh sb="6" eb="8">
      <t>ニンズウ</t>
    </rPh>
    <phoneticPr fontId="2"/>
  </si>
  <si>
    <t>体験施設利用人数</t>
    <rPh sb="0" eb="2">
      <t>タイケン</t>
    </rPh>
    <rPh sb="2" eb="4">
      <t>シセツ</t>
    </rPh>
    <rPh sb="4" eb="6">
      <t>リヨウ</t>
    </rPh>
    <rPh sb="6" eb="8">
      <t>ニンズウ</t>
    </rPh>
    <phoneticPr fontId="2"/>
  </si>
  <si>
    <t>一般利用</t>
    <rPh sb="0" eb="2">
      <t>イッパン</t>
    </rPh>
    <rPh sb="2" eb="4">
      <t>リヨウ</t>
    </rPh>
    <phoneticPr fontId="2"/>
  </si>
  <si>
    <t>学校利用</t>
    <rPh sb="0" eb="2">
      <t>ガッコウ</t>
    </rPh>
    <rPh sb="2" eb="4">
      <t>リヨウ</t>
    </rPh>
    <phoneticPr fontId="2"/>
  </si>
  <si>
    <t>一　般</t>
    <rPh sb="0" eb="1">
      <t>イチ</t>
    </rPh>
    <rPh sb="2" eb="3">
      <t>ハン</t>
    </rPh>
    <phoneticPr fontId="2"/>
  </si>
  <si>
    <t>一般</t>
    <rPh sb="0" eb="2">
      <t>イッパン</t>
    </rPh>
    <phoneticPr fontId="2"/>
  </si>
  <si>
    <t>卒業者総数</t>
    <phoneticPr fontId="2"/>
  </si>
  <si>
    <t>食生活情報室
（調理室）</t>
  </si>
  <si>
    <t>マルチメディア
ホール</t>
  </si>
  <si>
    <t>粟野地区公民館</t>
  </si>
  <si>
    <t>粕尾地区公民館</t>
  </si>
  <si>
    <t>永野地区公民館</t>
  </si>
  <si>
    <t>清洲地区公民館</t>
  </si>
  <si>
    <t>15-21　御殿山会館施設利用状況</t>
    <rPh sb="6" eb="9">
      <t>ゴテンヤマ</t>
    </rPh>
    <rPh sb="9" eb="11">
      <t>カイカン</t>
    </rPh>
    <rPh sb="11" eb="13">
      <t>シセツ</t>
    </rPh>
    <rPh sb="13" eb="15">
      <t>リヨウ</t>
    </rPh>
    <rPh sb="15" eb="17">
      <t>ジョウキョウ</t>
    </rPh>
    <phoneticPr fontId="2"/>
  </si>
  <si>
    <t>15-20　　　文化活動交流館施設利用状況</t>
    <rPh sb="8" eb="10">
      <t>ブンカ</t>
    </rPh>
    <rPh sb="10" eb="12">
      <t>カツドウ</t>
    </rPh>
    <rPh sb="12" eb="14">
      <t>コウリュウ</t>
    </rPh>
    <rPh sb="14" eb="15">
      <t>カン</t>
    </rPh>
    <rPh sb="15" eb="17">
      <t>シセツ</t>
    </rPh>
    <rPh sb="17" eb="19">
      <t>リヨウ</t>
    </rPh>
    <rPh sb="19" eb="21">
      <t>ジョウキョウ</t>
    </rPh>
    <phoneticPr fontId="2"/>
  </si>
  <si>
    <t>15-19　　　市民情報センター施設利用状況</t>
    <rPh sb="8" eb="10">
      <t>シミン</t>
    </rPh>
    <rPh sb="10" eb="12">
      <t>ジョウホウ</t>
    </rPh>
    <rPh sb="16" eb="18">
      <t>シセツ</t>
    </rPh>
    <rPh sb="18" eb="20">
      <t>リヨウ</t>
    </rPh>
    <rPh sb="20" eb="22">
      <t>ジョウキョウ</t>
    </rPh>
    <phoneticPr fontId="2"/>
  </si>
  <si>
    <t>15-18　　　川 上 澄 生 美 術 館 入 館 者 数</t>
    <rPh sb="8" eb="11">
      <t>カワカミ</t>
    </rPh>
    <rPh sb="12" eb="15">
      <t>スミオ</t>
    </rPh>
    <rPh sb="16" eb="21">
      <t>ビジュツカン</t>
    </rPh>
    <rPh sb="22" eb="25">
      <t>ニュウカン</t>
    </rPh>
    <rPh sb="26" eb="27">
      <t>シャ</t>
    </rPh>
    <rPh sb="28" eb="29">
      <t>スウ</t>
    </rPh>
    <phoneticPr fontId="2"/>
  </si>
  <si>
    <t>15-17　　　文　化　財　指　定　状　況</t>
    <rPh sb="8" eb="13">
      <t>ブンカザイ</t>
    </rPh>
    <rPh sb="14" eb="17">
      <t>シテイ</t>
    </rPh>
    <rPh sb="18" eb="21">
      <t>ジョウキョウ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</si>
  <si>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2"/>
  </si>
  <si>
    <t>東部台地区公民館</t>
    <rPh sb="0" eb="2">
      <t>トウブ</t>
    </rPh>
    <rPh sb="2" eb="3">
      <t>ダイ</t>
    </rPh>
    <rPh sb="3" eb="5">
      <t>チク</t>
    </rPh>
    <rPh sb="5" eb="8">
      <t>コウミンカン</t>
    </rPh>
    <phoneticPr fontId="2"/>
  </si>
  <si>
    <t>多目的ギャラリー
（展示室）</t>
    <rPh sb="0" eb="3">
      <t>タモクテキ</t>
    </rPh>
    <phoneticPr fontId="2"/>
  </si>
  <si>
    <t>資料：鹿沼市教育委員会調</t>
    <rPh sb="3" eb="5">
      <t>カヌマ</t>
    </rPh>
    <rPh sb="5" eb="6">
      <t>シ</t>
    </rPh>
    <rPh sb="6" eb="8">
      <t>キョウイク</t>
    </rPh>
    <rPh sb="8" eb="10">
      <t>イイン</t>
    </rPh>
    <rPh sb="10" eb="11">
      <t>カイ</t>
    </rPh>
    <phoneticPr fontId="2"/>
  </si>
  <si>
    <t>2年</t>
    <rPh sb="1" eb="2">
      <t>ネン</t>
    </rPh>
    <phoneticPr fontId="2"/>
  </si>
  <si>
    <t>児　　　童　　　数</t>
    <rPh sb="0" eb="1">
      <t>ジ</t>
    </rPh>
    <rPh sb="4" eb="5">
      <t>ワラベ</t>
    </rPh>
    <rPh sb="8" eb="9">
      <t>スウ</t>
    </rPh>
    <phoneticPr fontId="2"/>
  </si>
  <si>
    <t>生　　　徒　　　数</t>
    <rPh sb="0" eb="1">
      <t>ショウ</t>
    </rPh>
    <rPh sb="4" eb="5">
      <t>ト</t>
    </rPh>
    <rPh sb="8" eb="9">
      <t>カズ</t>
    </rPh>
    <phoneticPr fontId="2"/>
  </si>
  <si>
    <t>平成23年度</t>
    <rPh sb="0" eb="2">
      <t>ヘイセイ</t>
    </rPh>
    <rPh sb="4" eb="6">
      <t>ネンド</t>
    </rPh>
    <phoneticPr fontId="2"/>
  </si>
  <si>
    <t>15-22 　　まちなか交流プラザ施設利用状況</t>
    <rPh sb="12" eb="14">
      <t>コウリュウ</t>
    </rPh>
    <rPh sb="17" eb="19">
      <t>シセツ</t>
    </rPh>
    <rPh sb="19" eb="21">
      <t>リヨウ</t>
    </rPh>
    <rPh sb="21" eb="23">
      <t>ジョウキョウ</t>
    </rPh>
    <phoneticPr fontId="2"/>
  </si>
  <si>
    <t>15-23 　　前日光ハイランドロッジ施設利用状況</t>
    <rPh sb="8" eb="9">
      <t>マエ</t>
    </rPh>
    <rPh sb="9" eb="11">
      <t>ニッコウ</t>
    </rPh>
    <rPh sb="19" eb="21">
      <t>シセツ</t>
    </rPh>
    <rPh sb="21" eb="23">
      <t>リヨウ</t>
    </rPh>
    <rPh sb="23" eb="25">
      <t>ジョウキョウ</t>
    </rPh>
    <phoneticPr fontId="2"/>
  </si>
  <si>
    <t>15-24 　　自然体験交流センター施設利用状況</t>
    <rPh sb="8" eb="10">
      <t>シゼン</t>
    </rPh>
    <rPh sb="10" eb="12">
      <t>タイケン</t>
    </rPh>
    <rPh sb="12" eb="14">
      <t>コウリュウ</t>
    </rPh>
    <rPh sb="18" eb="20">
      <t>シセツ</t>
    </rPh>
    <rPh sb="20" eb="22">
      <t>リヨウ</t>
    </rPh>
    <rPh sb="22" eb="24">
      <t>ジョウキョウ</t>
    </rPh>
    <phoneticPr fontId="2"/>
  </si>
  <si>
    <t>国登録</t>
    <rPh sb="0" eb="1">
      <t>クニ</t>
    </rPh>
    <rPh sb="1" eb="3">
      <t>トウロク</t>
    </rPh>
    <phoneticPr fontId="2"/>
  </si>
  <si>
    <t>平成24年度</t>
    <rPh sb="0" eb="2">
      <t>ヘイセイ</t>
    </rPh>
    <rPh sb="4" eb="6">
      <t>ネンド</t>
    </rPh>
    <phoneticPr fontId="2"/>
  </si>
  <si>
    <t>フットサル場</t>
    <rPh sb="5" eb="6">
      <t>ジョウ</t>
    </rPh>
    <phoneticPr fontId="2"/>
  </si>
  <si>
    <t>市民活動情報室</t>
    <rPh sb="2" eb="4">
      <t>カツドウ</t>
    </rPh>
    <phoneticPr fontId="2"/>
  </si>
  <si>
    <t>職員数
（本務者）</t>
    <rPh sb="0" eb="3">
      <t>ショクインスウ</t>
    </rPh>
    <rPh sb="5" eb="7">
      <t>ホンム</t>
    </rPh>
    <rPh sb="7" eb="8">
      <t>シャ</t>
    </rPh>
    <phoneticPr fontId="2"/>
  </si>
  <si>
    <t>その他</t>
    <rPh sb="2" eb="3">
      <t>タ</t>
    </rPh>
    <phoneticPr fontId="2"/>
  </si>
  <si>
    <t>(各年度末）</t>
    <rPh sb="1" eb="2">
      <t>カク</t>
    </rPh>
    <rPh sb="2" eb="3">
      <t>ネン</t>
    </rPh>
    <rPh sb="3" eb="4">
      <t>ド</t>
    </rPh>
    <rPh sb="4" eb="5">
      <t>スエ</t>
    </rPh>
    <phoneticPr fontId="2"/>
  </si>
  <si>
    <t>小計</t>
    <rPh sb="0" eb="2">
      <t>ショウケイ</t>
    </rPh>
    <phoneticPr fontId="2"/>
  </si>
  <si>
    <t>平成25年度</t>
    <rPh sb="0" eb="2">
      <t>ヘイセイ</t>
    </rPh>
    <rPh sb="4" eb="6">
      <t>ネンド</t>
    </rPh>
    <phoneticPr fontId="2"/>
  </si>
  <si>
    <t>1(2)</t>
  </si>
  <si>
    <t>プール</t>
    <phoneticPr fontId="2"/>
  </si>
  <si>
    <t>ﾚﾌｧﾚﾝｽ</t>
    <phoneticPr fontId="2"/>
  </si>
  <si>
    <t>多目的広場</t>
    <phoneticPr fontId="2"/>
  </si>
  <si>
    <t>テニスコート</t>
    <phoneticPr fontId="2"/>
  </si>
  <si>
    <t>テニスコート</t>
    <phoneticPr fontId="2"/>
  </si>
  <si>
    <t>メイン
アリーナ</t>
    <phoneticPr fontId="2"/>
  </si>
  <si>
    <t>サブ
アリーナ</t>
    <phoneticPr fontId="2"/>
  </si>
  <si>
    <t>ＰＴＡ</t>
    <phoneticPr fontId="2"/>
  </si>
  <si>
    <t xml:space="preserve">マルチメディア
ヘルスケアルーム </t>
    <phoneticPr fontId="2"/>
  </si>
  <si>
    <t>学習室１</t>
    <phoneticPr fontId="2"/>
  </si>
  <si>
    <t>マルチメディア
講義室</t>
    <phoneticPr fontId="2"/>
  </si>
  <si>
    <t>ギャラリー</t>
    <phoneticPr fontId="2"/>
  </si>
  <si>
    <t>第１和室</t>
    <phoneticPr fontId="2"/>
  </si>
  <si>
    <t>第２和室</t>
    <phoneticPr fontId="2"/>
  </si>
  <si>
    <t>館外貸出点数</t>
    <rPh sb="0" eb="1">
      <t>カン</t>
    </rPh>
    <rPh sb="1" eb="2">
      <t>ガイ</t>
    </rPh>
    <rPh sb="2" eb="4">
      <t>カシダシ</t>
    </rPh>
    <rPh sb="4" eb="6">
      <t>テンスウ</t>
    </rPh>
    <phoneticPr fontId="2"/>
  </si>
  <si>
    <t>（各年5月1日現在）</t>
    <rPh sb="1" eb="3">
      <t>カクネン</t>
    </rPh>
    <rPh sb="3" eb="5">
      <t>５ガツ</t>
    </rPh>
    <rPh sb="5" eb="7">
      <t>１ニチ</t>
    </rPh>
    <rPh sb="7" eb="9">
      <t>ゲンザイ</t>
    </rPh>
    <phoneticPr fontId="2"/>
  </si>
  <si>
    <t>（各年5月1日現在）</t>
    <rPh sb="1" eb="2">
      <t>カク</t>
    </rPh>
    <rPh sb="2" eb="3">
      <t>ネン</t>
    </rPh>
    <rPh sb="3" eb="5">
      <t>５ガツ</t>
    </rPh>
    <rPh sb="5" eb="7">
      <t>１ニチ</t>
    </rPh>
    <rPh sb="7" eb="9">
      <t>ゲンザイ</t>
    </rPh>
    <phoneticPr fontId="2"/>
  </si>
  <si>
    <t>(単位：団体 ・人）</t>
    <rPh sb="1" eb="3">
      <t>タンイ</t>
    </rPh>
    <rPh sb="4" eb="6">
      <t>ダンタイ</t>
    </rPh>
    <rPh sb="8" eb="9">
      <t>ニン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</si>
  <si>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</si>
  <si>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6">
      <t>ネンド</t>
    </rPh>
    <phoneticPr fontId="2"/>
  </si>
  <si>
    <t>小学校児童数</t>
    <rPh sb="0" eb="3">
      <t>ショウガッコウ</t>
    </rPh>
    <rPh sb="3" eb="5">
      <t>ジドウ</t>
    </rPh>
    <rPh sb="5" eb="6">
      <t>スウ</t>
    </rPh>
    <phoneticPr fontId="2"/>
  </si>
  <si>
    <t>中学校生徒数</t>
    <rPh sb="0" eb="3">
      <t>チュウガッコウ</t>
    </rPh>
    <rPh sb="3" eb="6">
      <t>セイトスウ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</si>
  <si>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</si>
  <si>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</si>
  <si>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</si>
  <si>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</si>
  <si>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</si>
  <si>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小学校教員数</t>
    <rPh sb="0" eb="3">
      <t>ショウガッコウ</t>
    </rPh>
    <rPh sb="3" eb="5">
      <t>キョウイン</t>
    </rPh>
    <rPh sb="5" eb="6">
      <t>スウ</t>
    </rPh>
    <phoneticPr fontId="2"/>
  </si>
  <si>
    <t>中学校教員数</t>
    <rPh sb="0" eb="3">
      <t>チュウガッコウ</t>
    </rPh>
    <rPh sb="3" eb="5">
      <t>キョウイン</t>
    </rPh>
    <rPh sb="5" eb="6">
      <t>スウ</t>
    </rPh>
    <phoneticPr fontId="2"/>
  </si>
  <si>
    <t>大人
利用人数</t>
    <rPh sb="0" eb="2">
      <t>オトナ</t>
    </rPh>
    <rPh sb="3" eb="5">
      <t>リヨウ</t>
    </rPh>
    <rPh sb="5" eb="7">
      <t>ニンズウ</t>
    </rPh>
    <phoneticPr fontId="2"/>
  </si>
  <si>
    <t>小人
利用人数</t>
    <rPh sb="0" eb="1">
      <t>ショウ</t>
    </rPh>
    <rPh sb="1" eb="2">
      <t>ジン</t>
    </rPh>
    <rPh sb="3" eb="5">
      <t>リヨウ</t>
    </rPh>
    <rPh sb="5" eb="7">
      <t>ニンズウ</t>
    </rPh>
    <phoneticPr fontId="2"/>
  </si>
  <si>
    <t>幼児
利用人数</t>
    <rPh sb="0" eb="2">
      <t>ヨウジ</t>
    </rPh>
    <rPh sb="3" eb="5">
      <t>リヨウ</t>
    </rPh>
    <rPh sb="5" eb="7">
      <t>ニンズウ</t>
    </rPh>
    <phoneticPr fontId="2"/>
  </si>
  <si>
    <t>-</t>
    <phoneticPr fontId="2"/>
  </si>
  <si>
    <t>-</t>
    <phoneticPr fontId="2"/>
  </si>
  <si>
    <t>CD</t>
    <phoneticPr fontId="2"/>
  </si>
  <si>
    <t>カセット
テープ</t>
    <phoneticPr fontId="2"/>
  </si>
  <si>
    <t>ビデオ
テープ</t>
    <phoneticPr fontId="2"/>
  </si>
  <si>
    <t>DVD</t>
    <phoneticPr fontId="2"/>
  </si>
  <si>
    <t>１６ミリ
フィルム</t>
    <phoneticPr fontId="2"/>
  </si>
  <si>
    <t>LD</t>
    <phoneticPr fontId="2"/>
  </si>
  <si>
    <t>－</t>
    <phoneticPr fontId="2"/>
  </si>
  <si>
    <t>専修学校（一般課程）等入学者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ナド</t>
    </rPh>
    <rPh sb="11" eb="13">
      <t>ニュウガク</t>
    </rPh>
    <rPh sb="13" eb="14">
      <t>シャ</t>
    </rPh>
    <phoneticPr fontId="2"/>
  </si>
  <si>
    <t>公共職業能力開発施設等就学者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3">
      <t>シュウガク</t>
    </rPh>
    <rPh sb="13" eb="14">
      <t>シャ</t>
    </rPh>
    <phoneticPr fontId="2"/>
  </si>
  <si>
    <t>就職者</t>
    <rPh sb="0" eb="2">
      <t>シュウショク</t>
    </rPh>
    <rPh sb="2" eb="3">
      <t>シャ</t>
    </rPh>
    <phoneticPr fontId="2"/>
  </si>
  <si>
    <t>専修学校（高等課程）進学者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2">
      <t>シンガク</t>
    </rPh>
    <rPh sb="12" eb="13">
      <t>シャ</t>
    </rPh>
    <phoneticPr fontId="2"/>
  </si>
  <si>
    <t>就職進学者（再掲）</t>
    <rPh sb="0" eb="2">
      <t>シュウショク</t>
    </rPh>
    <rPh sb="2" eb="5">
      <t>シンガクシャ</t>
    </rPh>
    <rPh sb="6" eb="8">
      <t>サイケイ</t>
    </rPh>
    <phoneticPr fontId="2"/>
  </si>
  <si>
    <t>卒業者総数</t>
    <rPh sb="0" eb="3">
      <t>ソツギョウシャ</t>
    </rPh>
    <rPh sb="3" eb="5">
      <t>ソウスウ</t>
    </rPh>
    <phoneticPr fontId="2"/>
  </si>
  <si>
    <t>高等学校等
進学者</t>
    <rPh sb="0" eb="2">
      <t>コウトウ</t>
    </rPh>
    <rPh sb="2" eb="4">
      <t>ガッコウ</t>
    </rPh>
    <rPh sb="4" eb="5">
      <t>ナド</t>
    </rPh>
    <rPh sb="6" eb="8">
      <t>シンガク</t>
    </rPh>
    <rPh sb="8" eb="9">
      <t>シャ</t>
    </rPh>
    <phoneticPr fontId="2"/>
  </si>
  <si>
    <t>大学等進学者</t>
    <rPh sb="0" eb="2">
      <t>ダイガク</t>
    </rPh>
    <rPh sb="2" eb="3">
      <t>ナド</t>
    </rPh>
    <rPh sb="3" eb="5">
      <t>シンガク</t>
    </rPh>
    <rPh sb="5" eb="6">
      <t>シャ</t>
    </rPh>
    <phoneticPr fontId="2"/>
  </si>
  <si>
    <t>専修学校（専門課程）進学者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2">
      <t>シンガク</t>
    </rPh>
    <rPh sb="12" eb="13">
      <t>シャ</t>
    </rPh>
    <phoneticPr fontId="2"/>
  </si>
  <si>
    <t>大学等進学率（％）</t>
    <rPh sb="0" eb="2">
      <t>ダイガク</t>
    </rPh>
    <rPh sb="2" eb="3">
      <t>ナド</t>
    </rPh>
    <rPh sb="3" eb="5">
      <t>シンガク</t>
    </rPh>
    <rPh sb="5" eb="6">
      <t>リツ</t>
    </rPh>
    <phoneticPr fontId="2"/>
  </si>
  <si>
    <t>専修学校（一般過程）等入学者</t>
    <rPh sb="5" eb="7">
      <t>イッパン</t>
    </rPh>
    <rPh sb="7" eb="9">
      <t>カテイ</t>
    </rPh>
    <phoneticPr fontId="2"/>
  </si>
  <si>
    <t>高等学校等進学率（％）</t>
    <rPh sb="0" eb="2">
      <t>コウトウ</t>
    </rPh>
    <rPh sb="2" eb="4">
      <t>ガッコウ</t>
    </rPh>
    <rPh sb="4" eb="5">
      <t>ナド</t>
    </rPh>
    <rPh sb="5" eb="7">
      <t>シンガク</t>
    </rPh>
    <rPh sb="7" eb="8">
      <t>リツ</t>
    </rPh>
    <phoneticPr fontId="2"/>
  </si>
  <si>
    <t>27年</t>
    <rPh sb="2" eb="3">
      <t>ネン</t>
    </rPh>
    <phoneticPr fontId="2"/>
  </si>
  <si>
    <t>年　　度</t>
    <rPh sb="0" eb="1">
      <t>トシ</t>
    </rPh>
    <rPh sb="3" eb="4">
      <t>ド</t>
    </rPh>
    <phoneticPr fontId="2"/>
  </si>
  <si>
    <t>年　　度</t>
    <phoneticPr fontId="2"/>
  </si>
  <si>
    <t>年　　度</t>
    <phoneticPr fontId="2"/>
  </si>
  <si>
    <t>年　　　　度</t>
    <rPh sb="0" eb="1">
      <t>トシ</t>
    </rPh>
    <rPh sb="5" eb="6">
      <t>ド</t>
    </rPh>
    <phoneticPr fontId="2"/>
  </si>
  <si>
    <t>年　度</t>
    <phoneticPr fontId="2"/>
  </si>
  <si>
    <t>件　数</t>
    <rPh sb="0" eb="1">
      <t>ケン</t>
    </rPh>
    <rPh sb="2" eb="3">
      <t>スウ</t>
    </rPh>
    <phoneticPr fontId="2"/>
  </si>
  <si>
    <t>人　数</t>
    <rPh sb="0" eb="1">
      <t>ヒト</t>
    </rPh>
    <rPh sb="2" eb="3">
      <t>スウ</t>
    </rPh>
    <phoneticPr fontId="2"/>
  </si>
  <si>
    <t>件　　数</t>
    <rPh sb="0" eb="1">
      <t>ケン</t>
    </rPh>
    <rPh sb="3" eb="4">
      <t>スウ</t>
    </rPh>
    <phoneticPr fontId="2"/>
  </si>
  <si>
    <t>1年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</si>
  <si>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</si>
  <si>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</si>
  <si>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</si>
  <si>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</si>
  <si>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15-3　　　市　内　小　中　学　校　の　概　況</t>
    <rPh sb="7" eb="8">
      <t>シ</t>
    </rPh>
    <rPh sb="9" eb="10">
      <t>ウチ</t>
    </rPh>
    <rPh sb="11" eb="12">
      <t>ショウ</t>
    </rPh>
    <rPh sb="13" eb="14">
      <t>ナカ</t>
    </rPh>
    <phoneticPr fontId="2"/>
  </si>
  <si>
    <t>23年度</t>
    <rPh sb="2" eb="3">
      <t>ネン</t>
    </rPh>
    <rPh sb="3" eb="4">
      <t>ド</t>
    </rPh>
    <phoneticPr fontId="2"/>
  </si>
  <si>
    <t>24年度</t>
    <rPh sb="2" eb="3">
      <t>ネン</t>
    </rPh>
    <rPh sb="3" eb="4">
      <t>ド</t>
    </rPh>
    <phoneticPr fontId="2"/>
  </si>
  <si>
    <t>25年度</t>
    <rPh sb="2" eb="3">
      <t>ネン</t>
    </rPh>
    <rPh sb="3" eb="4">
      <t>ド</t>
    </rPh>
    <phoneticPr fontId="2"/>
  </si>
  <si>
    <t>26年度</t>
    <rPh sb="2" eb="3">
      <t>ネン</t>
    </rPh>
    <rPh sb="3" eb="4">
      <t>ド</t>
    </rPh>
    <phoneticPr fontId="2"/>
  </si>
  <si>
    <t>粟野小学校</t>
    <rPh sb="0" eb="2">
      <t>アワノ</t>
    </rPh>
    <rPh sb="2" eb="5">
      <t>ショウガッコウ</t>
    </rPh>
    <phoneticPr fontId="2"/>
  </si>
  <si>
    <t>　　　　　　　　15-4　　　高　等　学　校　　　概　況</t>
    <rPh sb="15" eb="18">
      <t>コウトウ</t>
    </rPh>
    <rPh sb="19" eb="22">
      <t>ガッコウ</t>
    </rPh>
    <rPh sb="25" eb="28">
      <t>ガイキョウ</t>
    </rPh>
    <phoneticPr fontId="2"/>
  </si>
  <si>
    <t>　　　　　　　15-6　　　児　童　・　生　徒　の　体　位　</t>
    <rPh sb="26" eb="27">
      <t>カラダ</t>
    </rPh>
    <rPh sb="28" eb="29">
      <t>イ</t>
    </rPh>
    <phoneticPr fontId="2"/>
  </si>
  <si>
    <t>28年</t>
    <rPh sb="2" eb="3">
      <t>ネン</t>
    </rPh>
    <phoneticPr fontId="2"/>
  </si>
  <si>
    <t>27年度</t>
    <rPh sb="2" eb="3">
      <t>ネン</t>
    </rPh>
    <rPh sb="3" eb="4">
      <t>ド</t>
    </rPh>
    <phoneticPr fontId="2"/>
  </si>
  <si>
    <t>平成26年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</si>
  <si>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</si>
  <si>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</si>
  <si>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鹿沼
図書館</t>
    <rPh sb="0" eb="2">
      <t>カヌマ</t>
    </rPh>
    <rPh sb="3" eb="6">
      <t>トショカン</t>
    </rPh>
    <phoneticPr fontId="2"/>
  </si>
  <si>
    <t>平成27年度</t>
    <rPh sb="0" eb="2">
      <t>ヘイセイ</t>
    </rPh>
    <rPh sb="4" eb="6">
      <t>ネンド</t>
    </rPh>
    <phoneticPr fontId="2"/>
  </si>
  <si>
    <t>－</t>
  </si>
  <si>
    <t>（平成27年度末現在）</t>
    <rPh sb="1" eb="3">
      <t>ヘイセイ</t>
    </rPh>
    <rPh sb="5" eb="8">
      <t>カクネンドマツ</t>
    </rPh>
    <rPh sb="8" eb="10">
      <t>ゲンザイ</t>
    </rPh>
    <phoneticPr fontId="2"/>
  </si>
  <si>
    <t>1(2)</t>
    <phoneticPr fontId="2"/>
  </si>
  <si>
    <t>（平成28年5月1日現在）</t>
    <rPh sb="1" eb="3">
      <t>ヘイセイ</t>
    </rPh>
    <rPh sb="5" eb="6">
      <t>ネン</t>
    </rPh>
    <rPh sb="6" eb="8">
      <t>５ガツ</t>
    </rPh>
    <rPh sb="8" eb="10">
      <t>１ニチ</t>
    </rPh>
    <rPh sb="10" eb="12">
      <t>ゲンザイ</t>
    </rPh>
    <phoneticPr fontId="2"/>
  </si>
  <si>
    <t>会議室A　　　　</t>
    <phoneticPr fontId="2"/>
  </si>
  <si>
    <t>会議室B</t>
    <phoneticPr fontId="2"/>
  </si>
  <si>
    <t>イベントホール</t>
    <phoneticPr fontId="2"/>
  </si>
  <si>
    <t>資料：鹿沼市教育委員会（施設台帳）</t>
    <rPh sb="0" eb="2">
      <t>シリョウ</t>
    </rPh>
    <rPh sb="3" eb="6">
      <t>カヌマシ</t>
    </rPh>
    <rPh sb="6" eb="8">
      <t>キョウイク</t>
    </rPh>
    <rPh sb="8" eb="11">
      <t>イインカイ</t>
    </rPh>
    <rPh sb="12" eb="14">
      <t>シセツ</t>
    </rPh>
    <rPh sb="14" eb="16">
      <t>ダイチョウ</t>
    </rPh>
    <phoneticPr fontId="2"/>
  </si>
  <si>
    <t>資料：鹿沼市教育委員会（施設台帳） 　</t>
    <rPh sb="0" eb="2">
      <t>シリョウ</t>
    </rPh>
    <rPh sb="3" eb="6">
      <t>カヌマシ</t>
    </rPh>
    <rPh sb="6" eb="8">
      <t>キョウイク</t>
    </rPh>
    <rPh sb="8" eb="11">
      <t>イインカイ</t>
    </rPh>
    <rPh sb="12" eb="14">
      <t>シセツ</t>
    </rPh>
    <rPh sb="14" eb="16">
      <t>ダイチョウ</t>
    </rPh>
    <phoneticPr fontId="2"/>
  </si>
  <si>
    <t xml:space="preserve">   　   市指定無形民俗文化財は12件あるが保存団体は15団体</t>
    <rPh sb="7" eb="8">
      <t>シ</t>
    </rPh>
    <rPh sb="8" eb="10">
      <t>シテイ</t>
    </rPh>
    <rPh sb="10" eb="12">
      <t>ムケイ</t>
    </rPh>
    <rPh sb="12" eb="14">
      <t>ミンゾク</t>
    </rPh>
    <rPh sb="14" eb="17">
      <t>ブンカザイ</t>
    </rPh>
    <rPh sb="20" eb="21">
      <t>ケン</t>
    </rPh>
    <rPh sb="24" eb="26">
      <t>ホゾン</t>
    </rPh>
    <rPh sb="26" eb="28">
      <t>ダンタイ</t>
    </rPh>
    <rPh sb="31" eb="33">
      <t>ダンタイ</t>
    </rPh>
    <phoneticPr fontId="2"/>
  </si>
  <si>
    <t>　(注）国選択無形民俗文化財3件のうち、1件は県指定、1件は市指定と重複している</t>
    <rPh sb="2" eb="3">
      <t>チュウ</t>
    </rPh>
    <rPh sb="7" eb="9">
      <t>ムケイ</t>
    </rPh>
    <rPh sb="9" eb="10">
      <t>ミンゾク</t>
    </rPh>
    <rPh sb="10" eb="11">
      <t>ゾク</t>
    </rPh>
    <rPh sb="11" eb="14">
      <t>ブンカザイ</t>
    </rPh>
    <rPh sb="15" eb="16">
      <t>ケン</t>
    </rPh>
    <rPh sb="21" eb="22">
      <t>ケン</t>
    </rPh>
    <rPh sb="23" eb="24">
      <t>ケン</t>
    </rPh>
    <rPh sb="24" eb="26">
      <t>シテイ</t>
    </rPh>
    <rPh sb="28" eb="29">
      <t>ケン</t>
    </rPh>
    <rPh sb="30" eb="31">
      <t>シ</t>
    </rPh>
    <rPh sb="31" eb="33">
      <t>シテイ</t>
    </rPh>
    <rPh sb="34" eb="36">
      <t>チョウフク</t>
    </rPh>
    <phoneticPr fontId="2"/>
  </si>
  <si>
    <t>鹿沼平均</t>
    <rPh sb="0" eb="2">
      <t>カヌマ</t>
    </rPh>
    <rPh sb="2" eb="4">
      <t>ヘイキン</t>
    </rPh>
    <phoneticPr fontId="2"/>
  </si>
  <si>
    <t>資料：学校基本調査報告書</t>
    <rPh sb="0" eb="2">
      <t>シリョウ</t>
    </rPh>
    <rPh sb="3" eb="5">
      <t>ガッコウ</t>
    </rPh>
    <rPh sb="5" eb="7">
      <t>キホン</t>
    </rPh>
    <rPh sb="7" eb="9">
      <t>チョウサ</t>
    </rPh>
    <rPh sb="9" eb="12">
      <t>ホウコクショ</t>
    </rPh>
    <phoneticPr fontId="2"/>
  </si>
  <si>
    <t>子育て情報室</t>
    <phoneticPr fontId="2"/>
  </si>
  <si>
    <t>-</t>
    <phoneticPr fontId="2"/>
  </si>
  <si>
    <r>
      <t>　</t>
    </r>
    <r>
      <rPr>
        <b/>
        <sz val="24"/>
        <rFont val="Century"/>
        <family val="1"/>
      </rPr>
      <t>15</t>
    </r>
    <r>
      <rPr>
        <b/>
        <sz val="24"/>
        <rFont val="ＭＳ Ｐ明朝"/>
        <family val="1"/>
        <charset val="128"/>
      </rPr>
      <t>　教育・文化</t>
    </r>
    <r>
      <rPr>
        <sz val="24"/>
        <rFont val="Century"/>
        <family val="1"/>
      </rPr>
      <t xml:space="preserve"> </t>
    </r>
    <rPh sb="4" eb="6">
      <t>キョウイク</t>
    </rPh>
    <rPh sb="7" eb="9">
      <t>ブンカ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</si>
  <si>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</si>
  <si>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</si>
  <si>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</si>
  <si>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</si>
  <si>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</si>
  <si>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</si>
  <si>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</si>
  <si>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</si>
  <si>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（注）　清洲第二・永野・上粕尾小学校は、社会体育施設プールを使用</t>
    <phoneticPr fontId="2"/>
  </si>
  <si>
    <t>資料：鹿沼平均は平成28年度鹿沼市教育委員会調、その他は「平成28年度学校保健統計調査報告書」</t>
    <rPh sb="0" eb="2">
      <t>シリョウ</t>
    </rPh>
    <rPh sb="3" eb="5">
      <t>カヌマ</t>
    </rPh>
    <rPh sb="5" eb="7">
      <t>ヘイキン</t>
    </rPh>
    <rPh sb="8" eb="10">
      <t>ヘイセイ</t>
    </rPh>
    <rPh sb="12" eb="14">
      <t>ネンド</t>
    </rPh>
    <rPh sb="14" eb="17">
      <t>カヌマシ</t>
    </rPh>
    <rPh sb="17" eb="19">
      <t>キョウイク</t>
    </rPh>
    <rPh sb="19" eb="22">
      <t>イインカイ</t>
    </rPh>
    <rPh sb="22" eb="23">
      <t>シラベ</t>
    </rPh>
    <rPh sb="26" eb="27">
      <t>タ</t>
    </rPh>
    <rPh sb="29" eb="31">
      <t>ヘイセイ</t>
    </rPh>
    <rPh sb="33" eb="35">
      <t>ネンド</t>
    </rPh>
    <rPh sb="35" eb="37">
      <t>ガッコウ</t>
    </rPh>
    <rPh sb="37" eb="39">
      <t>ホケン</t>
    </rPh>
    <rPh sb="39" eb="41">
      <t>トウケイ</t>
    </rPh>
    <rPh sb="41" eb="43">
      <t>チョウサ</t>
    </rPh>
    <rPh sb="43" eb="46">
      <t>ホウコクショ</t>
    </rPh>
    <phoneticPr fontId="2"/>
  </si>
  <si>
    <t>（注）　平成28年度より、座高は測定項目から削除</t>
    <rPh sb="1" eb="2">
      <t>チュウ</t>
    </rPh>
    <rPh sb="4" eb="6">
      <t>ヘイセイ</t>
    </rPh>
    <rPh sb="8" eb="10">
      <t>ネンド</t>
    </rPh>
    <rPh sb="13" eb="15">
      <t>ザコウ</t>
    </rPh>
    <rPh sb="16" eb="18">
      <t>ソクテイ</t>
    </rPh>
    <rPh sb="18" eb="20">
      <t>コウモク</t>
    </rPh>
    <rPh sb="22" eb="24">
      <t>サクジョ</t>
    </rPh>
    <phoneticPr fontId="2"/>
  </si>
  <si>
    <t>（注）　その他は、雑誌とグリーンの合計</t>
    <rPh sb="1" eb="2">
      <t>チュウ</t>
    </rPh>
    <rPh sb="6" eb="7">
      <t>タ</t>
    </rPh>
    <rPh sb="9" eb="11">
      <t>ザッシ</t>
    </rPh>
    <rPh sb="17" eb="19">
      <t>ゴウケイ</t>
    </rPh>
    <phoneticPr fontId="2"/>
  </si>
  <si>
    <t>（注2）　一般書には、郷土資料、参考図書、グリーン、ハンディキャップ、雑誌、視聴覚資料を含む</t>
    <rPh sb="1" eb="2">
      <t>チュウ</t>
    </rPh>
    <rPh sb="5" eb="8">
      <t>イッパンショ</t>
    </rPh>
    <rPh sb="11" eb="13">
      <t>キョウド</t>
    </rPh>
    <rPh sb="13" eb="15">
      <t>シリョウ</t>
    </rPh>
    <rPh sb="16" eb="18">
      <t>サンコウ</t>
    </rPh>
    <rPh sb="18" eb="20">
      <t>トショ</t>
    </rPh>
    <rPh sb="35" eb="37">
      <t>ザッシ</t>
    </rPh>
    <rPh sb="38" eb="41">
      <t>シチョウカク</t>
    </rPh>
    <rPh sb="41" eb="43">
      <t>シリョウ</t>
    </rPh>
    <rPh sb="44" eb="45">
      <t>フク</t>
    </rPh>
    <phoneticPr fontId="2"/>
  </si>
  <si>
    <t>(注）　24年度から研修室は事務室、創作室は作業室となり、貸館停止となっている。</t>
    <rPh sb="1" eb="2">
      <t>チュウ</t>
    </rPh>
    <rPh sb="6" eb="7">
      <t>ネン</t>
    </rPh>
    <rPh sb="7" eb="8">
      <t>ド</t>
    </rPh>
    <rPh sb="10" eb="13">
      <t>ケンシュウシツ</t>
    </rPh>
    <rPh sb="14" eb="17">
      <t>ジムシツ</t>
    </rPh>
    <rPh sb="18" eb="20">
      <t>ソウサク</t>
    </rPh>
    <rPh sb="20" eb="21">
      <t>シツ</t>
    </rPh>
    <rPh sb="22" eb="25">
      <t>サギョウシツ</t>
    </rPh>
    <rPh sb="29" eb="30">
      <t>カシ</t>
    </rPh>
    <rPh sb="30" eb="31">
      <t>カン</t>
    </rPh>
    <rPh sb="31" eb="33">
      <t>テイシ</t>
    </rPh>
    <phoneticPr fontId="2"/>
  </si>
  <si>
    <t>（注）　石蔵は平成25年10月から貸出中止</t>
    <rPh sb="1" eb="2">
      <t>チュウ</t>
    </rPh>
    <rPh sb="4" eb="5">
      <t>イシ</t>
    </rPh>
    <rPh sb="5" eb="6">
      <t>グラ</t>
    </rPh>
    <rPh sb="7" eb="9">
      <t>ヘイセイ</t>
    </rPh>
    <rPh sb="11" eb="12">
      <t>ネン</t>
    </rPh>
    <rPh sb="14" eb="15">
      <t>ガツ</t>
    </rPh>
    <rPh sb="17" eb="19">
      <t>カシダシ</t>
    </rPh>
    <rPh sb="19" eb="21">
      <t>チュウシ</t>
    </rPh>
    <phoneticPr fontId="2"/>
  </si>
  <si>
    <t>27表　小学校の児童数・教員数の推移</t>
    <rPh sb="2" eb="3">
      <t>ヒョウ</t>
    </rPh>
    <rPh sb="4" eb="7">
      <t>ショウガッコウ</t>
    </rPh>
    <rPh sb="8" eb="10">
      <t>ジドウ</t>
    </rPh>
    <rPh sb="10" eb="11">
      <t>スウ</t>
    </rPh>
    <rPh sb="12" eb="14">
      <t>キョウイン</t>
    </rPh>
    <rPh sb="14" eb="15">
      <t>スウ</t>
    </rPh>
    <rPh sb="16" eb="18">
      <t>スイイ</t>
    </rPh>
    <phoneticPr fontId="2"/>
  </si>
  <si>
    <t>28表　中学校の生徒数・教員数の推移</t>
    <rPh sb="2" eb="3">
      <t>ヒョウ</t>
    </rPh>
    <rPh sb="4" eb="7">
      <t>チュウガッコウ</t>
    </rPh>
    <rPh sb="8" eb="11">
      <t>セイトスウ</t>
    </rPh>
    <rPh sb="12" eb="14">
      <t>キョウイン</t>
    </rPh>
    <rPh sb="14" eb="15">
      <t>スウ</t>
    </rPh>
    <rPh sb="16" eb="18">
      <t>スイイ</t>
    </rPh>
    <phoneticPr fontId="2"/>
  </si>
  <si>
    <r>
      <t>登録者数（累計）</t>
    </r>
    <r>
      <rPr>
        <sz val="9"/>
        <rFont val="ＭＳ Ｐ明朝"/>
        <family val="1"/>
        <charset val="128"/>
      </rPr>
      <t xml:space="preserve"> ※</t>
    </r>
    <rPh sb="0" eb="2">
      <t>トウロク</t>
    </rPh>
    <rPh sb="2" eb="3">
      <t>シャ</t>
    </rPh>
    <rPh sb="3" eb="4">
      <t>スウ</t>
    </rPh>
    <rPh sb="5" eb="7">
      <t>ルイケイ</t>
    </rPh>
    <phoneticPr fontId="2"/>
  </si>
  <si>
    <t>（注1）　※印は、全館共通のため区分ができない</t>
    <rPh sb="1" eb="2">
      <t>チュウ</t>
    </rPh>
    <rPh sb="6" eb="7">
      <t>シルシ</t>
    </rPh>
    <rPh sb="9" eb="11">
      <t>ゼンカン</t>
    </rPh>
    <rPh sb="11" eb="13">
      <t>キョウツウ</t>
    </rPh>
    <rPh sb="16" eb="18">
      <t>クブン</t>
    </rPh>
    <phoneticPr fontId="2"/>
  </si>
  <si>
    <t>15-16  各種団体</t>
    <rPh sb="7" eb="9">
      <t>カクシュ</t>
    </rPh>
    <rPh sb="9" eb="11">
      <t>ダンタイ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</si>
</sst>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_ "/>
    <numFmt numFmtId="178" formatCode="0.0"/>
    <numFmt numFmtId="179" formatCode="#,##0.0;[Red]\-#,##0.0"/>
    <numFmt numFmtId="180" formatCode="#,##0.0_ ;[Red]\-#,##0.0\ "/>
    <numFmt numFmtId="181" formatCode="#,##0_);[Red]\(#,##0\)"/>
    <numFmt numFmtId="182" formatCode="0_ "/>
    <numFmt numFmtId="183" formatCode="0.0_);[Red]\(0.0\)"/>
    <numFmt numFmtId="184" formatCode="#,##0;[Red]#,##0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22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4" fillId="0" borderId="0"/>
    <xf numFmtId="0" fontId="14" fillId="0" borderId="0">
      <alignment vertical="center"/>
    </xf>
  </cellStyleXfs>
  <cellXfs count="78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2" xfId="0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right" vertical="center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2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38" fontId="4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12" fillId="0" borderId="0" xfId="0" applyFont="1" applyFill="1"/>
    <xf numFmtId="38" fontId="12" fillId="0" borderId="0" xfId="1" applyFont="1" applyFill="1"/>
    <xf numFmtId="38" fontId="11" fillId="0" borderId="0" xfId="1" applyFont="1" applyFill="1"/>
    <xf numFmtId="38" fontId="12" fillId="0" borderId="0" xfId="1" applyFont="1" applyFill="1" applyBorder="1" applyAlignment="1">
      <alignment horizontal="center" vertical="center"/>
    </xf>
    <xf numFmtId="0" fontId="13" fillId="0" borderId="0" xfId="0" applyFont="1" applyFill="1"/>
    <xf numFmtId="176" fontId="4" fillId="0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0" fontId="12" fillId="0" borderId="5" xfId="0" applyFont="1" applyFill="1" applyBorder="1" applyAlignment="1">
      <alignment horizontal="distributed" vertical="center" justifyLastLine="1"/>
    </xf>
    <xf numFmtId="0" fontId="12" fillId="0" borderId="2" xfId="0" applyFont="1" applyBorder="1" applyAlignment="1">
      <alignment horizontal="distributed" vertical="center" justifyLastLine="1"/>
    </xf>
    <xf numFmtId="0" fontId="12" fillId="0" borderId="2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distributed" vertical="center"/>
    </xf>
    <xf numFmtId="38" fontId="12" fillId="0" borderId="2" xfId="1" applyFont="1" applyFill="1" applyBorder="1" applyAlignment="1">
      <alignment vertical="center"/>
    </xf>
    <xf numFmtId="38" fontId="12" fillId="0" borderId="6" xfId="1" applyFont="1" applyFill="1" applyBorder="1" applyAlignment="1">
      <alignment vertical="center"/>
    </xf>
    <xf numFmtId="38" fontId="12" fillId="0" borderId="7" xfId="1" applyFont="1" applyFill="1" applyBorder="1" applyAlignment="1">
      <alignment vertical="center"/>
    </xf>
    <xf numFmtId="38" fontId="12" fillId="0" borderId="3" xfId="1" applyFont="1" applyFill="1" applyBorder="1" applyAlignment="1">
      <alignment vertical="center"/>
    </xf>
    <xf numFmtId="38" fontId="12" fillId="0" borderId="11" xfId="1" applyFont="1" applyFill="1" applyBorder="1" applyAlignment="1">
      <alignment vertical="center"/>
    </xf>
    <xf numFmtId="38" fontId="12" fillId="0" borderId="12" xfId="1" applyFont="1" applyFill="1" applyBorder="1" applyAlignment="1">
      <alignment vertical="center"/>
    </xf>
    <xf numFmtId="38" fontId="12" fillId="0" borderId="8" xfId="1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vertical="center"/>
    </xf>
    <xf numFmtId="182" fontId="4" fillId="0" borderId="2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 justifyLastLine="1"/>
    </xf>
    <xf numFmtId="38" fontId="4" fillId="0" borderId="1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distributed" vertical="center" justifyLastLine="1"/>
    </xf>
    <xf numFmtId="38" fontId="9" fillId="0" borderId="0" xfId="1" applyFont="1" applyFill="1"/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right" vertical="center"/>
    </xf>
    <xf numFmtId="176" fontId="4" fillId="0" borderId="3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176" fontId="4" fillId="0" borderId="3" xfId="1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/>
    </xf>
    <xf numFmtId="0" fontId="9" fillId="0" borderId="10" xfId="0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3" xfId="1" applyFont="1" applyFill="1" applyBorder="1" applyAlignment="1">
      <alignment horizontal="right" vertical="center" justifyLastLine="1"/>
    </xf>
    <xf numFmtId="38" fontId="4" fillId="0" borderId="4" xfId="1" applyFont="1" applyFill="1" applyBorder="1" applyAlignment="1">
      <alignment horizontal="right" vertical="center" justifyLastLine="1"/>
    </xf>
    <xf numFmtId="38" fontId="9" fillId="0" borderId="0" xfId="1" applyFont="1" applyFill="1" applyBorder="1" applyAlignment="1">
      <alignment horizontal="right" vertical="center"/>
    </xf>
    <xf numFmtId="38" fontId="9" fillId="0" borderId="0" xfId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distributed" vertical="center" wrapText="1" justifyLastLine="1"/>
    </xf>
    <xf numFmtId="181" fontId="4" fillId="0" borderId="3" xfId="0" applyNumberFormat="1" applyFont="1" applyFill="1" applyBorder="1" applyAlignment="1">
      <alignment vertical="center"/>
    </xf>
    <xf numFmtId="181" fontId="4" fillId="0" borderId="3" xfId="0" applyNumberFormat="1" applyFont="1" applyFill="1" applyBorder="1" applyAlignment="1">
      <alignment horizontal="right" vertical="center"/>
    </xf>
    <xf numFmtId="181" fontId="4" fillId="0" borderId="4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left" vertical="center"/>
    </xf>
    <xf numFmtId="177" fontId="4" fillId="0" borderId="4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3" xfId="0" applyFont="1" applyFill="1" applyBorder="1" applyAlignment="1">
      <alignment vertical="center"/>
    </xf>
    <xf numFmtId="38" fontId="12" fillId="0" borderId="16" xfId="1" applyFont="1" applyFill="1" applyBorder="1" applyAlignment="1">
      <alignment vertical="center"/>
    </xf>
    <xf numFmtId="182" fontId="4" fillId="0" borderId="1" xfId="0" applyNumberFormat="1" applyFont="1" applyFill="1" applyBorder="1" applyAlignment="1">
      <alignment horizontal="center" vertical="center"/>
    </xf>
    <xf numFmtId="182" fontId="4" fillId="0" borderId="3" xfId="0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182" fontId="4" fillId="0" borderId="4" xfId="0" applyNumberFormat="1" applyFont="1" applyFill="1" applyBorder="1" applyAlignment="1">
      <alignment horizontal="right" vertical="center"/>
    </xf>
    <xf numFmtId="182" fontId="4" fillId="0" borderId="5" xfId="0" applyNumberFormat="1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176" fontId="16" fillId="0" borderId="0" xfId="0" applyNumberFormat="1" applyFont="1" applyFill="1" applyAlignment="1">
      <alignment vertical="center"/>
    </xf>
    <xf numFmtId="38" fontId="10" fillId="0" borderId="0" xfId="0" applyNumberFormat="1" applyFont="1" applyFill="1" applyBorder="1" applyAlignment="1">
      <alignment vertical="center"/>
    </xf>
    <xf numFmtId="38" fontId="10" fillId="0" borderId="0" xfId="0" applyNumberFormat="1" applyFont="1" applyFill="1" applyAlignment="1">
      <alignment vertical="center"/>
    </xf>
    <xf numFmtId="0" fontId="14" fillId="0" borderId="0" xfId="0" applyFont="1" applyFill="1"/>
    <xf numFmtId="182" fontId="14" fillId="0" borderId="0" xfId="0" applyNumberFormat="1" applyFont="1" applyFill="1" applyBorder="1" applyAlignment="1">
      <alignment horizontal="center" vertical="center"/>
    </xf>
    <xf numFmtId="182" fontId="14" fillId="0" borderId="0" xfId="0" applyNumberFormat="1" applyFont="1" applyFill="1" applyAlignment="1">
      <alignment horizontal="center" vertical="center"/>
    </xf>
    <xf numFmtId="181" fontId="9" fillId="0" borderId="0" xfId="0" applyNumberFormat="1" applyFont="1" applyFill="1" applyAlignment="1">
      <alignment vertical="center"/>
    </xf>
    <xf numFmtId="181" fontId="4" fillId="0" borderId="2" xfId="0" applyNumberFormat="1" applyFont="1" applyFill="1" applyBorder="1" applyAlignment="1">
      <alignment horizontal="distributed" vertical="center" justifyLastLine="1"/>
    </xf>
    <xf numFmtId="181" fontId="9" fillId="0" borderId="0" xfId="0" applyNumberFormat="1" applyFont="1" applyFill="1" applyBorder="1" applyAlignment="1">
      <alignment horizontal="left" vertical="center"/>
    </xf>
    <xf numFmtId="181" fontId="4" fillId="0" borderId="0" xfId="1" applyNumberFormat="1" applyFont="1" applyFill="1" applyBorder="1" applyAlignment="1">
      <alignment vertical="center"/>
    </xf>
    <xf numFmtId="181" fontId="5" fillId="0" borderId="0" xfId="0" applyNumberFormat="1" applyFont="1" applyFill="1" applyAlignment="1">
      <alignment vertical="center"/>
    </xf>
    <xf numFmtId="181" fontId="4" fillId="0" borderId="0" xfId="0" applyNumberFormat="1" applyFont="1" applyFill="1" applyAlignment="1">
      <alignment vertical="center"/>
    </xf>
    <xf numFmtId="183" fontId="9" fillId="0" borderId="0" xfId="0" applyNumberFormat="1" applyFont="1" applyFill="1" applyAlignment="1">
      <alignment vertical="center"/>
    </xf>
    <xf numFmtId="183" fontId="4" fillId="0" borderId="2" xfId="0" applyNumberFormat="1" applyFont="1" applyFill="1" applyBorder="1" applyAlignment="1">
      <alignment horizontal="distributed" vertical="center" wrapText="1" justifyLastLine="1"/>
    </xf>
    <xf numFmtId="183" fontId="9" fillId="0" borderId="0" xfId="0" applyNumberFormat="1" applyFont="1" applyFill="1" applyBorder="1" applyAlignment="1">
      <alignment horizontal="left" vertical="center"/>
    </xf>
    <xf numFmtId="183" fontId="4" fillId="0" borderId="0" xfId="1" applyNumberFormat="1" applyFont="1" applyFill="1" applyBorder="1" applyAlignment="1">
      <alignment vertical="center"/>
    </xf>
    <xf numFmtId="183" fontId="5" fillId="0" borderId="0" xfId="0" applyNumberFormat="1" applyFont="1" applyFill="1" applyAlignment="1">
      <alignment vertical="center"/>
    </xf>
    <xf numFmtId="183" fontId="4" fillId="0" borderId="0" xfId="0" applyNumberFormat="1" applyFont="1" applyFill="1" applyAlignment="1">
      <alignment vertical="center"/>
    </xf>
    <xf numFmtId="176" fontId="4" fillId="0" borderId="3" xfId="1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0" fillId="0" borderId="6" xfId="0" applyFont="1" applyFill="1" applyBorder="1" applyAlignment="1">
      <alignment horizontal="distributed" vertical="center"/>
    </xf>
    <xf numFmtId="177" fontId="10" fillId="0" borderId="6" xfId="0" applyNumberFormat="1" applyFont="1" applyFill="1" applyBorder="1" applyAlignment="1">
      <alignment vertical="center"/>
    </xf>
    <xf numFmtId="177" fontId="10" fillId="0" borderId="18" xfId="0" applyNumberFormat="1" applyFont="1" applyFill="1" applyBorder="1" applyAlignment="1">
      <alignment vertical="center"/>
    </xf>
    <xf numFmtId="177" fontId="10" fillId="0" borderId="12" xfId="0" applyNumberFormat="1" applyFont="1" applyFill="1" applyBorder="1" applyAlignment="1">
      <alignment vertical="center"/>
    </xf>
    <xf numFmtId="177" fontId="10" fillId="0" borderId="19" xfId="0" applyNumberFormat="1" applyFont="1" applyFill="1" applyBorder="1" applyAlignment="1">
      <alignment vertical="center"/>
    </xf>
    <xf numFmtId="177" fontId="10" fillId="0" borderId="12" xfId="0" applyNumberFormat="1" applyFont="1" applyFill="1" applyBorder="1" applyAlignment="1">
      <alignment horizontal="right" vertical="center"/>
    </xf>
    <xf numFmtId="49" fontId="10" fillId="0" borderId="12" xfId="0" applyNumberFormat="1" applyFont="1" applyFill="1" applyBorder="1" applyAlignment="1">
      <alignment horizontal="right" vertical="center"/>
    </xf>
    <xf numFmtId="177" fontId="10" fillId="0" borderId="3" xfId="0" applyNumberFormat="1" applyFont="1" applyFill="1" applyBorder="1" applyAlignment="1">
      <alignment vertical="center"/>
    </xf>
    <xf numFmtId="177" fontId="10" fillId="0" borderId="20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12" fillId="0" borderId="6" xfId="0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8" fontId="12" fillId="0" borderId="21" xfId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21" fillId="0" borderId="0" xfId="0" applyFont="1" applyFill="1"/>
    <xf numFmtId="182" fontId="21" fillId="0" borderId="0" xfId="0" applyNumberFormat="1" applyFont="1" applyFill="1" applyBorder="1" applyAlignment="1">
      <alignment horizontal="center" vertical="center"/>
    </xf>
    <xf numFmtId="182" fontId="21" fillId="0" borderId="0" xfId="0" applyNumberFormat="1" applyFont="1" applyFill="1" applyAlignment="1">
      <alignment horizontal="center" vertical="center"/>
    </xf>
    <xf numFmtId="0" fontId="12" fillId="0" borderId="0" xfId="5" applyFont="1" applyFill="1">
      <alignment vertical="center"/>
    </xf>
    <xf numFmtId="0" fontId="12" fillId="0" borderId="0" xfId="5" applyFont="1" applyFill="1" applyBorder="1">
      <alignment vertical="center"/>
    </xf>
    <xf numFmtId="0" fontId="5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horizontal="right" vertical="center"/>
    </xf>
    <xf numFmtId="38" fontId="12" fillId="0" borderId="0" xfId="5" applyNumberFormat="1" applyFont="1" applyFill="1" applyBorder="1">
      <alignment vertical="center"/>
    </xf>
    <xf numFmtId="0" fontId="4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5" applyFont="1" applyFill="1">
      <alignment vertical="center"/>
    </xf>
    <xf numFmtId="0" fontId="9" fillId="0" borderId="0" xfId="5" applyFont="1" applyFill="1" applyBorder="1">
      <alignment vertical="center"/>
    </xf>
    <xf numFmtId="0" fontId="4" fillId="0" borderId="22" xfId="0" applyFont="1" applyFill="1" applyBorder="1" applyAlignment="1">
      <alignment horizontal="distributed" vertical="center" justifyLastLine="1"/>
    </xf>
    <xf numFmtId="38" fontId="17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18" fillId="0" borderId="0" xfId="1" applyFont="1" applyFill="1" applyAlignment="1">
      <alignment vertical="center"/>
    </xf>
    <xf numFmtId="0" fontId="10" fillId="0" borderId="0" xfId="5" applyFont="1" applyFill="1" applyBorder="1">
      <alignment vertical="center"/>
    </xf>
    <xf numFmtId="0" fontId="20" fillId="0" borderId="0" xfId="0" applyFont="1" applyFill="1"/>
    <xf numFmtId="182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/>
    <xf numFmtId="38" fontId="4" fillId="0" borderId="0" xfId="1" applyFont="1" applyBorder="1" applyAlignment="1">
      <alignment vertical="center"/>
    </xf>
    <xf numFmtId="38" fontId="23" fillId="0" borderId="0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justifyLastLine="1"/>
    </xf>
    <xf numFmtId="38" fontId="12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distributed"/>
    </xf>
    <xf numFmtId="0" fontId="22" fillId="0" borderId="0" xfId="0" applyFont="1" applyFill="1" applyAlignment="1">
      <alignment vertical="center"/>
    </xf>
    <xf numFmtId="0" fontId="15" fillId="0" borderId="1" xfId="0" applyFont="1" applyFill="1" applyBorder="1" applyAlignment="1">
      <alignment horizontal="distributed" vertical="center"/>
    </xf>
    <xf numFmtId="0" fontId="24" fillId="0" borderId="13" xfId="0" applyFont="1" applyFill="1" applyBorder="1" applyAlignment="1">
      <alignment horizontal="distributed" vertical="center"/>
    </xf>
    <xf numFmtId="177" fontId="4" fillId="0" borderId="0" xfId="0" applyNumberFormat="1" applyFont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182" fontId="4" fillId="0" borderId="4" xfId="0" applyNumberFormat="1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12" fillId="0" borderId="22" xfId="0" applyFont="1" applyFill="1" applyBorder="1" applyAlignment="1">
      <alignment horizontal="center" vertical="center"/>
    </xf>
    <xf numFmtId="182" fontId="20" fillId="0" borderId="0" xfId="0" applyNumberFormat="1" applyFont="1" applyFill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right"/>
    </xf>
    <xf numFmtId="38" fontId="4" fillId="0" borderId="1" xfId="1" applyFont="1" applyFill="1" applyBorder="1" applyAlignment="1">
      <alignment horizontal="right" vertical="center" justifyLastLine="1"/>
    </xf>
    <xf numFmtId="38" fontId="4" fillId="0" borderId="0" xfId="1" applyFont="1" applyFill="1" applyBorder="1" applyAlignment="1">
      <alignment horizontal="right" vertical="center" justifyLastLine="1"/>
    </xf>
    <xf numFmtId="38" fontId="25" fillId="0" borderId="0" xfId="1" applyFont="1" applyFill="1" applyBorder="1" applyAlignment="1">
      <alignment vertical="center"/>
    </xf>
    <xf numFmtId="38" fontId="25" fillId="0" borderId="0" xfId="1" applyFont="1" applyFill="1" applyAlignment="1">
      <alignment vertical="center"/>
    </xf>
    <xf numFmtId="38" fontId="4" fillId="0" borderId="1" xfId="1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vertical="center"/>
    </xf>
    <xf numFmtId="181" fontId="4" fillId="0" borderId="1" xfId="0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12" fillId="0" borderId="14" xfId="0" applyFont="1" applyFill="1" applyBorder="1" applyAlignment="1">
      <alignment horizontal="center" vertical="center"/>
    </xf>
    <xf numFmtId="177" fontId="10" fillId="0" borderId="23" xfId="0" applyNumberFormat="1" applyFont="1" applyFill="1" applyBorder="1" applyAlignment="1">
      <alignment vertical="center"/>
    </xf>
    <xf numFmtId="177" fontId="10" fillId="0" borderId="24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5" fillId="0" borderId="0" xfId="0" applyNumberFormat="1" applyFont="1" applyFill="1" applyAlignment="1">
      <alignment vertical="center"/>
    </xf>
    <xf numFmtId="0" fontId="0" fillId="0" borderId="0" xfId="0" applyFont="1" applyFill="1"/>
    <xf numFmtId="0" fontId="4" fillId="0" borderId="13" xfId="0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38" fontId="4" fillId="0" borderId="23" xfId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vertical="center"/>
    </xf>
    <xf numFmtId="182" fontId="4" fillId="0" borderId="3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distributed" vertical="center" justifyLastLine="1"/>
    </xf>
    <xf numFmtId="38" fontId="4" fillId="0" borderId="23" xfId="1" applyFont="1" applyFill="1" applyBorder="1" applyAlignment="1">
      <alignment horizontal="distributed" vertical="center" justifyLastLine="1"/>
    </xf>
    <xf numFmtId="0" fontId="10" fillId="0" borderId="25" xfId="0" applyFont="1" applyFill="1" applyBorder="1" applyAlignment="1">
      <alignment horizontal="distributed" vertical="center"/>
    </xf>
    <xf numFmtId="181" fontId="4" fillId="0" borderId="1" xfId="0" applyNumberFormat="1" applyFont="1" applyFill="1" applyBorder="1" applyAlignment="1">
      <alignment vertical="center"/>
    </xf>
    <xf numFmtId="182" fontId="4" fillId="0" borderId="23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38" fontId="12" fillId="0" borderId="11" xfId="1" applyFont="1" applyFill="1" applyBorder="1" applyAlignment="1">
      <alignment horizontal="right" vertical="center"/>
    </xf>
    <xf numFmtId="38" fontId="12" fillId="0" borderId="3" xfId="1" applyFont="1" applyFill="1" applyBorder="1" applyAlignment="1">
      <alignment horizontal="right" vertical="center"/>
    </xf>
    <xf numFmtId="0" fontId="16" fillId="0" borderId="0" xfId="5" applyFont="1" applyFill="1" applyBorder="1">
      <alignment vertical="center"/>
    </xf>
    <xf numFmtId="0" fontId="14" fillId="0" borderId="0" xfId="5" applyFont="1" applyFill="1" applyBorder="1">
      <alignment vertical="center"/>
    </xf>
    <xf numFmtId="0" fontId="6" fillId="0" borderId="0" xfId="4" applyFont="1" applyFill="1" applyBorder="1" applyAlignment="1">
      <alignment vertical="center"/>
    </xf>
    <xf numFmtId="38" fontId="19" fillId="0" borderId="0" xfId="1" applyFont="1" applyFill="1" applyBorder="1" applyAlignment="1">
      <alignment vertical="center"/>
    </xf>
    <xf numFmtId="0" fontId="21" fillId="0" borderId="0" xfId="0" applyFont="1"/>
    <xf numFmtId="38" fontId="19" fillId="0" borderId="0" xfId="1" applyFont="1" applyFill="1" applyAlignment="1">
      <alignment vertical="center"/>
    </xf>
    <xf numFmtId="177" fontId="10" fillId="0" borderId="26" xfId="0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horizontal="right" vertical="center"/>
    </xf>
    <xf numFmtId="0" fontId="12" fillId="0" borderId="0" xfId="0" applyFont="1"/>
    <xf numFmtId="0" fontId="4" fillId="0" borderId="0" xfId="0" applyFont="1"/>
    <xf numFmtId="0" fontId="12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/>
    <xf numFmtId="182" fontId="4" fillId="0" borderId="2" xfId="0" applyNumberFormat="1" applyFont="1" applyFill="1" applyBorder="1" applyAlignment="1">
      <alignment horizontal="center" vertical="center" wrapText="1"/>
    </xf>
    <xf numFmtId="0" fontId="34" fillId="2" borderId="0" xfId="0" applyFont="1" applyFill="1"/>
    <xf numFmtId="0" fontId="26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/>
    </xf>
    <xf numFmtId="56" fontId="29" fillId="0" borderId="0" xfId="0" applyNumberFormat="1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181" fontId="5" fillId="0" borderId="2" xfId="0" applyNumberFormat="1" applyFont="1" applyFill="1" applyBorder="1" applyAlignment="1">
      <alignment horizontal="distributed" vertical="center" justifyLastLine="1"/>
    </xf>
    <xf numFmtId="183" fontId="5" fillId="0" borderId="2" xfId="0" applyNumberFormat="1" applyFont="1" applyFill="1" applyBorder="1" applyAlignment="1">
      <alignment horizontal="distributed" vertical="center" wrapText="1" justifyLastLine="1"/>
    </xf>
    <xf numFmtId="0" fontId="22" fillId="0" borderId="2" xfId="0" applyFont="1" applyFill="1" applyBorder="1" applyAlignment="1">
      <alignment horizontal="distributed" vertical="center" justifyLastLine="1"/>
    </xf>
    <xf numFmtId="0" fontId="31" fillId="0" borderId="0" xfId="0" applyFont="1" applyFill="1" applyAlignment="1">
      <alignment horizontal="right" vertical="center"/>
    </xf>
    <xf numFmtId="38" fontId="12" fillId="0" borderId="4" xfId="1" applyFont="1" applyFill="1" applyBorder="1" applyAlignment="1">
      <alignment vertical="center"/>
    </xf>
    <xf numFmtId="176" fontId="4" fillId="0" borderId="3" xfId="2" applyNumberFormat="1" applyFont="1" applyFill="1" applyBorder="1" applyAlignment="1">
      <alignment vertical="center"/>
    </xf>
    <xf numFmtId="176" fontId="4" fillId="0" borderId="4" xfId="2" applyNumberFormat="1" applyFont="1" applyFill="1" applyBorder="1" applyAlignment="1">
      <alignment vertical="center"/>
    </xf>
    <xf numFmtId="176" fontId="4" fillId="0" borderId="0" xfId="2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>
      <alignment vertical="center"/>
    </xf>
    <xf numFmtId="176" fontId="4" fillId="0" borderId="3" xfId="2" applyNumberFormat="1" applyFont="1" applyFill="1" applyBorder="1" applyAlignment="1">
      <alignment horizontal="right" vertical="center"/>
    </xf>
    <xf numFmtId="176" fontId="4" fillId="0" borderId="4" xfId="2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80" fontId="9" fillId="0" borderId="3" xfId="1" applyNumberFormat="1" applyFont="1" applyBorder="1" applyAlignment="1">
      <alignment vertical="center"/>
    </xf>
    <xf numFmtId="180" fontId="9" fillId="0" borderId="4" xfId="1" applyNumberFormat="1" applyFont="1" applyBorder="1" applyAlignment="1">
      <alignment vertical="center"/>
    </xf>
    <xf numFmtId="180" fontId="9" fillId="0" borderId="0" xfId="1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76" fontId="9" fillId="0" borderId="3" xfId="1" applyNumberFormat="1" applyFont="1" applyFill="1" applyBorder="1" applyAlignment="1">
      <alignment vertical="center"/>
    </xf>
    <xf numFmtId="176" fontId="9" fillId="0" borderId="4" xfId="1" applyNumberFormat="1" applyFont="1" applyFill="1" applyBorder="1" applyAlignment="1">
      <alignment vertical="center"/>
    </xf>
    <xf numFmtId="0" fontId="5" fillId="0" borderId="5" xfId="0" applyFont="1" applyBorder="1" applyAlignment="1">
      <alignment vertical="center" wrapText="1" justifyLastLine="1"/>
    </xf>
    <xf numFmtId="0" fontId="4" fillId="0" borderId="3" xfId="0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80" fontId="9" fillId="0" borderId="3" xfId="1" applyNumberFormat="1" applyFont="1" applyFill="1" applyBorder="1" applyAlignment="1">
      <alignment vertical="center"/>
    </xf>
    <xf numFmtId="0" fontId="5" fillId="0" borderId="0" xfId="0" applyFont="1"/>
    <xf numFmtId="38" fontId="12" fillId="0" borderId="0" xfId="1" applyFont="1" applyFill="1" applyBorder="1"/>
    <xf numFmtId="0" fontId="12" fillId="0" borderId="5" xfId="0" applyFont="1" applyFill="1" applyBorder="1" applyAlignment="1">
      <alignment horizontal="center" vertical="center" justifyLastLine="1"/>
    </xf>
    <xf numFmtId="0" fontId="12" fillId="0" borderId="14" xfId="0" applyFont="1" applyFill="1" applyBorder="1" applyAlignment="1">
      <alignment horizontal="center" vertical="center" justifyLastLine="1"/>
    </xf>
    <xf numFmtId="0" fontId="16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justifyLastLine="1"/>
    </xf>
    <xf numFmtId="0" fontId="12" fillId="0" borderId="5" xfId="0" applyFont="1" applyFill="1" applyBorder="1" applyAlignment="1">
      <alignment vertical="center" justifyLastLine="1"/>
    </xf>
    <xf numFmtId="0" fontId="12" fillId="0" borderId="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distributed" vertical="center"/>
    </xf>
    <xf numFmtId="0" fontId="12" fillId="0" borderId="22" xfId="0" applyFont="1" applyFill="1" applyBorder="1" applyAlignment="1">
      <alignment vertical="center" justifyLastLine="1"/>
    </xf>
    <xf numFmtId="0" fontId="12" fillId="0" borderId="25" xfId="0" applyFont="1" applyFill="1" applyBorder="1" applyAlignment="1">
      <alignment horizontal="center" vertical="center" justifyLastLine="1"/>
    </xf>
    <xf numFmtId="0" fontId="12" fillId="0" borderId="27" xfId="0" applyFont="1" applyFill="1" applyBorder="1" applyAlignment="1">
      <alignment horizontal="center" vertical="center" justifyLastLine="1"/>
    </xf>
    <xf numFmtId="177" fontId="6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41" fontId="16" fillId="0" borderId="0" xfId="0" applyNumberFormat="1" applyFont="1" applyFill="1" applyBorder="1" applyAlignment="1">
      <alignment vertical="center"/>
    </xf>
    <xf numFmtId="177" fontId="10" fillId="0" borderId="16" xfId="0" applyNumberFormat="1" applyFont="1" applyFill="1" applyBorder="1" applyAlignment="1">
      <alignment vertical="center"/>
    </xf>
    <xf numFmtId="177" fontId="10" fillId="0" borderId="28" xfId="0" applyNumberFormat="1" applyFont="1" applyFill="1" applyBorder="1" applyAlignment="1">
      <alignment vertical="center"/>
    </xf>
    <xf numFmtId="177" fontId="10" fillId="0" borderId="29" xfId="0" applyNumberFormat="1" applyFont="1" applyFill="1" applyBorder="1" applyAlignment="1">
      <alignment vertical="center"/>
    </xf>
    <xf numFmtId="177" fontId="10" fillId="0" borderId="14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horizontal="right" vertical="center"/>
    </xf>
    <xf numFmtId="177" fontId="10" fillId="0" borderId="2" xfId="0" applyNumberFormat="1" applyFont="1" applyFill="1" applyBorder="1" applyAlignment="1">
      <alignment vertical="center"/>
    </xf>
    <xf numFmtId="177" fontId="10" fillId="0" borderId="5" xfId="0" applyNumberFormat="1" applyFont="1" applyFill="1" applyBorder="1" applyAlignment="1">
      <alignment vertical="center"/>
    </xf>
    <xf numFmtId="177" fontId="10" fillId="0" borderId="17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9" fillId="0" borderId="0" xfId="0" applyFont="1"/>
    <xf numFmtId="0" fontId="4" fillId="0" borderId="2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8" xfId="1" applyNumberFormat="1" applyFont="1" applyFill="1" applyBorder="1" applyAlignment="1">
      <alignment vertical="center"/>
    </xf>
    <xf numFmtId="41" fontId="4" fillId="0" borderId="10" xfId="0" applyNumberFormat="1" applyFont="1" applyFill="1" applyBorder="1" applyAlignment="1">
      <alignment vertical="center"/>
    </xf>
    <xf numFmtId="0" fontId="12" fillId="0" borderId="22" xfId="0" applyFont="1" applyFill="1" applyBorder="1" applyAlignment="1">
      <alignment horizontal="distributed" vertical="center" justifyLastLine="1"/>
    </xf>
    <xf numFmtId="0" fontId="35" fillId="0" borderId="0" xfId="0" applyFont="1" applyFill="1" applyAlignment="1">
      <alignment horizontal="justify" vertical="center"/>
    </xf>
    <xf numFmtId="0" fontId="35" fillId="0" borderId="0" xfId="0" applyFont="1" applyAlignment="1">
      <alignment horizontal="justify" vertical="center"/>
    </xf>
    <xf numFmtId="177" fontId="36" fillId="0" borderId="2" xfId="0" applyNumberFormat="1" applyFont="1" applyFill="1" applyBorder="1" applyAlignment="1">
      <alignment vertical="center"/>
    </xf>
    <xf numFmtId="0" fontId="37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6" fontId="6" fillId="0" borderId="3" xfId="2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38" fontId="6" fillId="0" borderId="13" xfId="1" applyFont="1" applyFill="1" applyBorder="1" applyAlignment="1">
      <alignment horizontal="distributed" vertical="center" justifyLastLine="1"/>
    </xf>
    <xf numFmtId="38" fontId="6" fillId="0" borderId="8" xfId="2" applyFont="1" applyFill="1" applyBorder="1" applyAlignment="1">
      <alignment vertical="center"/>
    </xf>
    <xf numFmtId="38" fontId="6" fillId="0" borderId="29" xfId="2" applyFont="1" applyFill="1" applyBorder="1" applyAlignment="1">
      <alignment vertical="center"/>
    </xf>
    <xf numFmtId="38" fontId="6" fillId="0" borderId="13" xfId="2" applyFont="1" applyFill="1" applyBorder="1" applyAlignment="1">
      <alignment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8" xfId="2" applyFont="1" applyFill="1" applyBorder="1" applyAlignment="1">
      <alignment horizontal="right" vertical="center" justifyLastLine="1"/>
    </xf>
    <xf numFmtId="38" fontId="6" fillId="0" borderId="13" xfId="2" applyFont="1" applyFill="1" applyBorder="1" applyAlignment="1">
      <alignment horizontal="right" vertical="center" justifyLastLine="1"/>
    </xf>
    <xf numFmtId="38" fontId="6" fillId="0" borderId="9" xfId="2" applyFont="1" applyFill="1" applyBorder="1" applyAlignment="1">
      <alignment horizontal="right" vertical="center" justifyLastLine="1"/>
    </xf>
    <xf numFmtId="38" fontId="6" fillId="0" borderId="29" xfId="2" applyFont="1" applyFill="1" applyBorder="1" applyAlignment="1">
      <alignment horizontal="right" vertical="center" justifyLastLine="1"/>
    </xf>
    <xf numFmtId="38" fontId="6" fillId="0" borderId="9" xfId="2" applyFont="1" applyFill="1" applyBorder="1" applyAlignment="1">
      <alignment vertical="center"/>
    </xf>
    <xf numFmtId="38" fontId="6" fillId="0" borderId="9" xfId="2" applyFont="1" applyFill="1" applyBorder="1" applyAlignment="1">
      <alignment horizontal="right" vertical="center"/>
    </xf>
    <xf numFmtId="38" fontId="6" fillId="0" borderId="29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176" fontId="6" fillId="0" borderId="8" xfId="2" applyNumberFormat="1" applyFont="1" applyFill="1" applyBorder="1" applyAlignment="1">
      <alignment vertical="center"/>
    </xf>
    <xf numFmtId="176" fontId="6" fillId="0" borderId="29" xfId="2" applyNumberFormat="1" applyFont="1" applyFill="1" applyBorder="1" applyAlignment="1">
      <alignment vertical="center"/>
    </xf>
    <xf numFmtId="41" fontId="4" fillId="0" borderId="6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vertical="center"/>
    </xf>
    <xf numFmtId="41" fontId="4" fillId="0" borderId="0" xfId="2" applyNumberFormat="1" applyFont="1" applyFill="1" applyBorder="1" applyAlignment="1">
      <alignment vertical="center"/>
    </xf>
    <xf numFmtId="176" fontId="4" fillId="0" borderId="8" xfId="2" applyNumberFormat="1" applyFont="1" applyFill="1" applyBorder="1" applyAlignment="1">
      <alignment vertical="center"/>
    </xf>
    <xf numFmtId="176" fontId="4" fillId="0" borderId="29" xfId="2" applyNumberFormat="1" applyFont="1" applyFill="1" applyBorder="1" applyAlignment="1">
      <alignment vertical="center"/>
    </xf>
    <xf numFmtId="49" fontId="4" fillId="0" borderId="3" xfId="2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8" xfId="2" applyNumberFormat="1" applyFont="1" applyFill="1" applyBorder="1" applyAlignment="1">
      <alignment horizontal="right" vertical="center"/>
    </xf>
    <xf numFmtId="177" fontId="6" fillId="0" borderId="8" xfId="0" applyNumberFormat="1" applyFont="1" applyFill="1" applyBorder="1" applyAlignment="1">
      <alignment vertical="center"/>
    </xf>
    <xf numFmtId="182" fontId="6" fillId="0" borderId="8" xfId="0" applyNumberFormat="1" applyFont="1" applyFill="1" applyBorder="1" applyAlignment="1">
      <alignment horizontal="right" vertical="center"/>
    </xf>
    <xf numFmtId="183" fontId="4" fillId="0" borderId="3" xfId="2" applyNumberFormat="1" applyFont="1" applyFill="1" applyBorder="1" applyAlignment="1">
      <alignment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177" fontId="16" fillId="0" borderId="18" xfId="0" applyNumberFormat="1" applyFont="1" applyFill="1" applyBorder="1" applyAlignment="1">
      <alignment vertical="center"/>
    </xf>
    <xf numFmtId="177" fontId="16" fillId="0" borderId="23" xfId="0" applyNumberFormat="1" applyFont="1" applyFill="1" applyBorder="1" applyAlignment="1">
      <alignment vertical="center"/>
    </xf>
    <xf numFmtId="177" fontId="16" fillId="0" borderId="6" xfId="0" applyNumberFormat="1" applyFont="1" applyFill="1" applyBorder="1" applyAlignment="1">
      <alignment vertical="center"/>
    </xf>
    <xf numFmtId="177" fontId="16" fillId="0" borderId="16" xfId="0" applyNumberFormat="1" applyFont="1" applyFill="1" applyBorder="1" applyAlignment="1">
      <alignment vertical="center"/>
    </xf>
    <xf numFmtId="177" fontId="16" fillId="0" borderId="19" xfId="0" applyNumberFormat="1" applyFont="1" applyFill="1" applyBorder="1" applyAlignment="1">
      <alignment vertical="center"/>
    </xf>
    <xf numFmtId="177" fontId="16" fillId="0" borderId="24" xfId="0" applyNumberFormat="1" applyFont="1" applyFill="1" applyBorder="1" applyAlignment="1">
      <alignment vertical="center"/>
    </xf>
    <xf numFmtId="177" fontId="16" fillId="0" borderId="12" xfId="0" applyNumberFormat="1" applyFont="1" applyFill="1" applyBorder="1" applyAlignment="1">
      <alignment vertical="center"/>
    </xf>
    <xf numFmtId="177" fontId="16" fillId="0" borderId="28" xfId="0" applyNumberFormat="1" applyFont="1" applyFill="1" applyBorder="1" applyAlignment="1">
      <alignment vertical="center"/>
    </xf>
    <xf numFmtId="177" fontId="16" fillId="0" borderId="12" xfId="0" applyNumberFormat="1" applyFont="1" applyFill="1" applyBorder="1" applyAlignment="1">
      <alignment horizontal="right" vertical="center"/>
    </xf>
    <xf numFmtId="49" fontId="16" fillId="0" borderId="12" xfId="0" applyNumberFormat="1" applyFont="1" applyFill="1" applyBorder="1" applyAlignment="1">
      <alignment horizontal="right" vertical="center"/>
    </xf>
    <xf numFmtId="177" fontId="16" fillId="0" borderId="26" xfId="0" applyNumberFormat="1" applyFont="1" applyFill="1" applyBorder="1" applyAlignment="1">
      <alignment vertical="center"/>
    </xf>
    <xf numFmtId="177" fontId="16" fillId="0" borderId="1" xfId="0" applyNumberFormat="1" applyFont="1" applyFill="1" applyBorder="1" applyAlignment="1">
      <alignment vertical="center"/>
    </xf>
    <xf numFmtId="177" fontId="16" fillId="0" borderId="3" xfId="0" applyNumberFormat="1" applyFont="1" applyFill="1" applyBorder="1" applyAlignment="1">
      <alignment vertical="center"/>
    </xf>
    <xf numFmtId="177" fontId="16" fillId="0" borderId="29" xfId="0" applyNumberFormat="1" applyFont="1" applyFill="1" applyBorder="1" applyAlignment="1">
      <alignment vertical="center"/>
    </xf>
    <xf numFmtId="177" fontId="16" fillId="0" borderId="17" xfId="0" applyNumberFormat="1" applyFont="1" applyFill="1" applyBorder="1" applyAlignment="1">
      <alignment vertical="center"/>
    </xf>
    <xf numFmtId="177" fontId="16" fillId="0" borderId="14" xfId="0" applyNumberFormat="1" applyFont="1" applyFill="1" applyBorder="1" applyAlignment="1">
      <alignment vertical="center"/>
    </xf>
    <xf numFmtId="49" fontId="16" fillId="0" borderId="2" xfId="0" applyNumberFormat="1" applyFont="1" applyFill="1" applyBorder="1" applyAlignment="1">
      <alignment horizontal="right" vertical="center"/>
    </xf>
    <xf numFmtId="177" fontId="16" fillId="0" borderId="2" xfId="0" applyNumberFormat="1" applyFont="1" applyFill="1" applyBorder="1" applyAlignment="1">
      <alignment vertical="center"/>
    </xf>
    <xf numFmtId="177" fontId="16" fillId="0" borderId="5" xfId="0" applyNumberFormat="1" applyFont="1" applyFill="1" applyBorder="1" applyAlignment="1">
      <alignment vertical="center"/>
    </xf>
    <xf numFmtId="182" fontId="6" fillId="0" borderId="13" xfId="0" applyNumberFormat="1" applyFont="1" applyFill="1" applyBorder="1" applyAlignment="1">
      <alignment horizontal="center" vertical="center"/>
    </xf>
    <xf numFmtId="176" fontId="6" fillId="0" borderId="13" xfId="2" applyNumberFormat="1" applyFont="1" applyFill="1" applyBorder="1" applyAlignment="1">
      <alignment horizontal="right" vertical="center"/>
    </xf>
    <xf numFmtId="176" fontId="6" fillId="0" borderId="9" xfId="2" applyNumberFormat="1" applyFont="1" applyFill="1" applyBorder="1" applyAlignment="1">
      <alignment horizontal="right" vertical="center"/>
    </xf>
    <xf numFmtId="176" fontId="6" fillId="0" borderId="9" xfId="2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177" fontId="6" fillId="0" borderId="29" xfId="0" applyNumberFormat="1" applyFont="1" applyFill="1" applyBorder="1" applyAlignment="1">
      <alignment vertical="center"/>
    </xf>
    <xf numFmtId="177" fontId="6" fillId="0" borderId="29" xfId="0" applyNumberFormat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center" vertical="center"/>
    </xf>
    <xf numFmtId="3" fontId="6" fillId="0" borderId="29" xfId="0" applyNumberFormat="1" applyFont="1" applyFill="1" applyBorder="1" applyAlignment="1">
      <alignment vertical="center"/>
    </xf>
    <xf numFmtId="179" fontId="4" fillId="0" borderId="6" xfId="2" applyNumberFormat="1" applyFont="1" applyFill="1" applyBorder="1" applyAlignment="1">
      <alignment vertical="center"/>
    </xf>
    <xf numFmtId="179" fontId="4" fillId="0" borderId="16" xfId="2" applyNumberFormat="1" applyFont="1" applyFill="1" applyBorder="1" applyAlignment="1">
      <alignment vertical="center"/>
    </xf>
    <xf numFmtId="179" fontId="4" fillId="0" borderId="23" xfId="2" applyNumberFormat="1" applyFont="1" applyFill="1" applyBorder="1" applyAlignment="1">
      <alignment vertical="center"/>
    </xf>
    <xf numFmtId="179" fontId="4" fillId="0" borderId="11" xfId="2" applyNumberFormat="1" applyFont="1" applyFill="1" applyBorder="1" applyAlignment="1">
      <alignment vertical="center"/>
    </xf>
    <xf numFmtId="179" fontId="4" fillId="0" borderId="30" xfId="2" applyNumberFormat="1" applyFont="1" applyFill="1" applyBorder="1" applyAlignment="1">
      <alignment vertical="center"/>
    </xf>
    <xf numFmtId="179" fontId="4" fillId="0" borderId="31" xfId="2" applyNumberFormat="1" applyFont="1" applyFill="1" applyBorder="1" applyAlignment="1">
      <alignment vertical="center"/>
    </xf>
    <xf numFmtId="38" fontId="14" fillId="0" borderId="3" xfId="1" applyFont="1" applyFill="1" applyBorder="1" applyAlignment="1">
      <alignment vertical="center"/>
    </xf>
    <xf numFmtId="176" fontId="6" fillId="0" borderId="13" xfId="2" applyNumberFormat="1" applyFont="1" applyFill="1" applyBorder="1" applyAlignment="1">
      <alignment vertical="center"/>
    </xf>
    <xf numFmtId="183" fontId="6" fillId="0" borderId="3" xfId="2" applyNumberFormat="1" applyFont="1" applyFill="1" applyBorder="1" applyAlignment="1">
      <alignment vertical="center"/>
    </xf>
    <xf numFmtId="183" fontId="6" fillId="0" borderId="8" xfId="2" applyNumberFormat="1" applyFont="1" applyFill="1" applyBorder="1" applyAlignment="1">
      <alignment vertical="center"/>
    </xf>
    <xf numFmtId="184" fontId="6" fillId="0" borderId="8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84" fontId="6" fillId="3" borderId="3" xfId="0" applyNumberFormat="1" applyFont="1" applyFill="1" applyBorder="1" applyAlignment="1">
      <alignment vertical="center"/>
    </xf>
    <xf numFmtId="38" fontId="12" fillId="0" borderId="0" xfId="2" applyFont="1" applyFill="1"/>
    <xf numFmtId="38" fontId="4" fillId="0" borderId="0" xfId="2" applyFont="1" applyFill="1" applyBorder="1" applyAlignment="1">
      <alignment horizontal="right" vertical="center"/>
    </xf>
    <xf numFmtId="38" fontId="4" fillId="0" borderId="3" xfId="2" applyFont="1" applyFill="1" applyBorder="1" applyAlignment="1">
      <alignment horizontal="right" vertical="center"/>
    </xf>
    <xf numFmtId="182" fontId="6" fillId="0" borderId="29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 justifyLastLine="1"/>
    </xf>
    <xf numFmtId="0" fontId="5" fillId="0" borderId="8" xfId="0" applyFont="1" applyFill="1" applyBorder="1" applyAlignment="1">
      <alignment horizontal="distributed" vertical="center" justifyLastLine="1"/>
    </xf>
    <xf numFmtId="38" fontId="14" fillId="0" borderId="8" xfId="1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center" justifyLastLine="1"/>
    </xf>
    <xf numFmtId="38" fontId="14" fillId="0" borderId="29" xfId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shrinkToFit="1"/>
    </xf>
    <xf numFmtId="0" fontId="31" fillId="0" borderId="9" xfId="0" applyFont="1" applyFill="1" applyBorder="1" applyAlignment="1">
      <alignment vertical="center"/>
    </xf>
    <xf numFmtId="0" fontId="31" fillId="0" borderId="9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distributed" vertical="center" justifyLastLine="1"/>
    </xf>
    <xf numFmtId="184" fontId="4" fillId="0" borderId="6" xfId="0" applyNumberFormat="1" applyFont="1" applyFill="1" applyBorder="1" applyAlignment="1">
      <alignment vertical="center"/>
    </xf>
    <xf numFmtId="38" fontId="4" fillId="0" borderId="6" xfId="2" applyFont="1" applyFill="1" applyBorder="1" applyAlignment="1">
      <alignment vertical="center"/>
    </xf>
    <xf numFmtId="38" fontId="6" fillId="0" borderId="16" xfId="2" applyFont="1" applyFill="1" applyBorder="1" applyAlignment="1">
      <alignment horizontal="right" vertical="center"/>
    </xf>
    <xf numFmtId="184" fontId="4" fillId="0" borderId="3" xfId="0" applyNumberFormat="1" applyFont="1" applyFill="1" applyBorder="1" applyAlignment="1">
      <alignment vertical="center"/>
    </xf>
    <xf numFmtId="38" fontId="4" fillId="0" borderId="3" xfId="2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84" fontId="6" fillId="0" borderId="3" xfId="0" applyNumberFormat="1" applyFont="1" applyFill="1" applyBorder="1" applyAlignment="1">
      <alignment vertical="center"/>
    </xf>
    <xf numFmtId="184" fontId="6" fillId="0" borderId="29" xfId="0" applyNumberFormat="1" applyFont="1" applyFill="1" applyBorder="1" applyAlignment="1">
      <alignment vertical="center"/>
    </xf>
    <xf numFmtId="38" fontId="6" fillId="0" borderId="4" xfId="2" applyFont="1" applyFill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177" fontId="6" fillId="0" borderId="13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176" fontId="6" fillId="0" borderId="8" xfId="1" applyNumberFormat="1" applyFont="1" applyBorder="1" applyAlignment="1">
      <alignment vertical="center"/>
    </xf>
    <xf numFmtId="176" fontId="6" fillId="0" borderId="8" xfId="1" applyNumberFormat="1" applyFont="1" applyFill="1" applyBorder="1" applyAlignment="1">
      <alignment vertical="center"/>
    </xf>
    <xf numFmtId="177" fontId="6" fillId="0" borderId="8" xfId="0" applyNumberFormat="1" applyFont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right" vertical="center"/>
    </xf>
    <xf numFmtId="180" fontId="8" fillId="0" borderId="8" xfId="1" applyNumberFormat="1" applyFont="1" applyBorder="1" applyAlignment="1">
      <alignment vertical="center"/>
    </xf>
    <xf numFmtId="180" fontId="8" fillId="0" borderId="9" xfId="1" applyNumberFormat="1" applyFont="1" applyBorder="1" applyAlignment="1">
      <alignment vertical="center"/>
    </xf>
    <xf numFmtId="177" fontId="6" fillId="0" borderId="29" xfId="0" applyNumberFormat="1" applyFont="1" applyBorder="1" applyAlignment="1">
      <alignment vertical="center"/>
    </xf>
    <xf numFmtId="177" fontId="6" fillId="0" borderId="8" xfId="0" applyNumberFormat="1" applyFont="1" applyBorder="1" applyAlignment="1">
      <alignment vertical="center"/>
    </xf>
    <xf numFmtId="176" fontId="6" fillId="0" borderId="29" xfId="1" applyNumberFormat="1" applyFont="1" applyFill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176" fontId="8" fillId="0" borderId="8" xfId="1" applyNumberFormat="1" applyFont="1" applyFill="1" applyBorder="1" applyAlignment="1">
      <alignment vertical="center"/>
    </xf>
    <xf numFmtId="176" fontId="8" fillId="0" borderId="29" xfId="1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vertical="center"/>
    </xf>
    <xf numFmtId="176" fontId="6" fillId="0" borderId="10" xfId="1" applyNumberFormat="1" applyFont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horizontal="right" vertical="center"/>
    </xf>
    <xf numFmtId="179" fontId="4" fillId="0" borderId="3" xfId="2" applyNumberFormat="1" applyFont="1" applyFill="1" applyBorder="1" applyAlignment="1">
      <alignment vertical="center"/>
    </xf>
    <xf numFmtId="179" fontId="4" fillId="0" borderId="4" xfId="2" applyNumberFormat="1" applyFont="1" applyFill="1" applyBorder="1" applyAlignment="1">
      <alignment vertical="center"/>
    </xf>
    <xf numFmtId="179" fontId="4" fillId="0" borderId="1" xfId="2" applyNumberFormat="1" applyFont="1" applyFill="1" applyBorder="1" applyAlignment="1">
      <alignment vertical="center"/>
    </xf>
    <xf numFmtId="179" fontId="4" fillId="0" borderId="7" xfId="2" applyNumberFormat="1" applyFont="1" applyFill="1" applyBorder="1" applyAlignment="1">
      <alignment vertical="center"/>
    </xf>
    <xf numFmtId="179" fontId="4" fillId="0" borderId="32" xfId="2" applyNumberFormat="1" applyFont="1" applyFill="1" applyBorder="1" applyAlignment="1">
      <alignment vertical="center"/>
    </xf>
    <xf numFmtId="179" fontId="4" fillId="0" borderId="8" xfId="2" applyNumberFormat="1" applyFont="1" applyFill="1" applyBorder="1" applyAlignment="1">
      <alignment vertical="center"/>
    </xf>
    <xf numFmtId="179" fontId="4" fillId="0" borderId="29" xfId="2" applyNumberFormat="1" applyFont="1" applyFill="1" applyBorder="1" applyAlignment="1">
      <alignment vertical="center"/>
    </xf>
    <xf numFmtId="179" fontId="4" fillId="0" borderId="13" xfId="2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38" fontId="0" fillId="0" borderId="0" xfId="2" applyFont="1" applyFill="1" applyAlignment="1">
      <alignment vertical="center"/>
    </xf>
    <xf numFmtId="38" fontId="0" fillId="0" borderId="6" xfId="2" applyFont="1" applyFill="1" applyBorder="1" applyAlignment="1">
      <alignment vertical="center"/>
    </xf>
    <xf numFmtId="38" fontId="0" fillId="0" borderId="7" xfId="2" applyFont="1" applyFill="1" applyBorder="1" applyAlignment="1">
      <alignment vertical="center"/>
    </xf>
    <xf numFmtId="38" fontId="0" fillId="0" borderId="31" xfId="2" applyFont="1" applyFill="1" applyBorder="1" applyAlignment="1">
      <alignment vertical="center"/>
    </xf>
    <xf numFmtId="38" fontId="0" fillId="0" borderId="3" xfId="2" applyFont="1" applyFill="1" applyBorder="1" applyAlignment="1">
      <alignment vertical="center"/>
    </xf>
    <xf numFmtId="38" fontId="0" fillId="0" borderId="11" xfId="2" applyFont="1" applyFill="1" applyBorder="1" applyAlignment="1">
      <alignment vertical="center"/>
    </xf>
    <xf numFmtId="38" fontId="0" fillId="0" borderId="33" xfId="2" applyFont="1" applyFill="1" applyBorder="1" applyAlignment="1">
      <alignment vertical="center"/>
    </xf>
    <xf numFmtId="38" fontId="0" fillId="0" borderId="21" xfId="2" applyFont="1" applyFill="1" applyBorder="1" applyAlignment="1">
      <alignment vertical="center"/>
    </xf>
    <xf numFmtId="38" fontId="0" fillId="0" borderId="34" xfId="2" applyFont="1" applyFill="1" applyBorder="1" applyAlignment="1">
      <alignment vertical="center"/>
    </xf>
    <xf numFmtId="38" fontId="0" fillId="0" borderId="8" xfId="2" applyFont="1" applyFill="1" applyBorder="1" applyAlignment="1">
      <alignment vertical="center"/>
    </xf>
    <xf numFmtId="38" fontId="0" fillId="0" borderId="23" xfId="2" applyFont="1" applyFill="1" applyBorder="1" applyAlignment="1">
      <alignment vertical="center"/>
    </xf>
    <xf numFmtId="38" fontId="0" fillId="0" borderId="1" xfId="2" applyFont="1" applyFill="1" applyBorder="1" applyAlignment="1">
      <alignment vertical="center"/>
    </xf>
    <xf numFmtId="38" fontId="0" fillId="0" borderId="2" xfId="2" applyFont="1" applyFill="1" applyBorder="1" applyAlignment="1">
      <alignment vertical="center"/>
    </xf>
    <xf numFmtId="38" fontId="0" fillId="0" borderId="24" xfId="2" applyFont="1" applyFill="1" applyBorder="1" applyAlignment="1">
      <alignment vertical="center"/>
    </xf>
    <xf numFmtId="38" fontId="0" fillId="0" borderId="13" xfId="2" applyFont="1" applyFill="1" applyBorder="1" applyAlignment="1">
      <alignment vertical="center"/>
    </xf>
    <xf numFmtId="38" fontId="0" fillId="0" borderId="14" xfId="2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horizontal="right" vertical="center"/>
    </xf>
    <xf numFmtId="181" fontId="4" fillId="0" borderId="4" xfId="0" applyNumberFormat="1" applyFont="1" applyFill="1" applyBorder="1" applyAlignment="1">
      <alignment horizontal="right" vertical="center"/>
    </xf>
    <xf numFmtId="38" fontId="6" fillId="0" borderId="13" xfId="2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6" fillId="0" borderId="10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177" fontId="6" fillId="0" borderId="10" xfId="0" applyNumberFormat="1" applyFont="1" applyBorder="1" applyAlignment="1">
      <alignment vertical="center"/>
    </xf>
    <xf numFmtId="176" fontId="12" fillId="0" borderId="3" xfId="2" applyNumberFormat="1" applyFont="1" applyFill="1" applyBorder="1" applyAlignment="1">
      <alignment horizontal="right" vertical="center"/>
    </xf>
    <xf numFmtId="41" fontId="12" fillId="0" borderId="3" xfId="2" applyNumberFormat="1" applyFont="1" applyFill="1" applyBorder="1" applyAlignment="1">
      <alignment horizontal="right" vertical="center"/>
    </xf>
    <xf numFmtId="41" fontId="12" fillId="0" borderId="4" xfId="2" applyNumberFormat="1" applyFont="1" applyFill="1" applyBorder="1" applyAlignment="1">
      <alignment horizontal="right" vertical="center"/>
    </xf>
    <xf numFmtId="41" fontId="12" fillId="0" borderId="35" xfId="2" applyNumberFormat="1" applyFont="1" applyFill="1" applyBorder="1" applyAlignment="1">
      <alignment horizontal="right" vertical="center"/>
    </xf>
    <xf numFmtId="176" fontId="12" fillId="0" borderId="1" xfId="2" applyNumberFormat="1" applyFont="1" applyFill="1" applyBorder="1" applyAlignment="1">
      <alignment horizontal="right" vertical="center"/>
    </xf>
    <xf numFmtId="176" fontId="12" fillId="0" borderId="4" xfId="2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/>
    </xf>
    <xf numFmtId="176" fontId="38" fillId="0" borderId="3" xfId="2" applyNumberFormat="1" applyFont="1" applyFill="1" applyBorder="1" applyAlignment="1">
      <alignment horizontal="right" vertical="center"/>
    </xf>
    <xf numFmtId="176" fontId="38" fillId="0" borderId="35" xfId="2" applyNumberFormat="1" applyFont="1" applyFill="1" applyBorder="1" applyAlignment="1">
      <alignment horizontal="right" vertical="center"/>
    </xf>
    <xf numFmtId="176" fontId="38" fillId="0" borderId="1" xfId="2" applyNumberFormat="1" applyFont="1" applyFill="1" applyBorder="1" applyAlignment="1">
      <alignment horizontal="right" vertical="center"/>
    </xf>
    <xf numFmtId="176" fontId="38" fillId="0" borderId="4" xfId="2" applyNumberFormat="1" applyFont="1" applyFill="1" applyBorder="1" applyAlignment="1">
      <alignment horizontal="right" vertical="center"/>
    </xf>
    <xf numFmtId="176" fontId="12" fillId="0" borderId="8" xfId="2" applyNumberFormat="1" applyFont="1" applyFill="1" applyBorder="1" applyAlignment="1">
      <alignment horizontal="right" vertical="center"/>
    </xf>
    <xf numFmtId="41" fontId="12" fillId="0" borderId="8" xfId="2" applyNumberFormat="1" applyFont="1" applyFill="1" applyBorder="1" applyAlignment="1">
      <alignment horizontal="right" vertical="center"/>
    </xf>
    <xf numFmtId="41" fontId="12" fillId="0" borderId="36" xfId="2" applyNumberFormat="1" applyFont="1" applyFill="1" applyBorder="1" applyAlignment="1">
      <alignment horizontal="right" vertical="center"/>
    </xf>
    <xf numFmtId="176" fontId="12" fillId="0" borderId="13" xfId="2" applyNumberFormat="1" applyFont="1" applyFill="1" applyBorder="1" applyAlignment="1">
      <alignment horizontal="right" vertical="center"/>
    </xf>
    <xf numFmtId="176" fontId="12" fillId="0" borderId="29" xfId="2" applyNumberFormat="1" applyFont="1" applyFill="1" applyBorder="1" applyAlignment="1">
      <alignment horizontal="right" vertical="center"/>
    </xf>
    <xf numFmtId="176" fontId="10" fillId="0" borderId="0" xfId="2" applyNumberFormat="1" applyFont="1" applyFill="1" applyBorder="1" applyAlignment="1">
      <alignment vertical="center"/>
    </xf>
    <xf numFmtId="176" fontId="12" fillId="0" borderId="3" xfId="2" applyNumberFormat="1" applyFont="1" applyFill="1" applyBorder="1" applyAlignment="1">
      <alignment vertical="center"/>
    </xf>
    <xf numFmtId="176" fontId="12" fillId="0" borderId="4" xfId="2" applyNumberFormat="1" applyFont="1" applyFill="1" applyBorder="1" applyAlignment="1">
      <alignment vertical="center"/>
    </xf>
    <xf numFmtId="176" fontId="12" fillId="0" borderId="37" xfId="2" applyNumberFormat="1" applyFont="1" applyFill="1" applyBorder="1" applyAlignment="1">
      <alignment vertical="center"/>
    </xf>
    <xf numFmtId="176" fontId="12" fillId="0" borderId="1" xfId="2" applyNumberFormat="1" applyFont="1" applyFill="1" applyBorder="1" applyAlignment="1">
      <alignment vertical="center"/>
    </xf>
    <xf numFmtId="176" fontId="0" fillId="0" borderId="3" xfId="2" applyNumberFormat="1" applyFont="1" applyFill="1" applyBorder="1" applyAlignment="1">
      <alignment vertical="center"/>
    </xf>
    <xf numFmtId="176" fontId="0" fillId="0" borderId="4" xfId="2" applyNumberFormat="1" applyFont="1" applyFill="1" applyBorder="1" applyAlignment="1">
      <alignment vertical="center"/>
    </xf>
    <xf numFmtId="176" fontId="0" fillId="0" borderId="37" xfId="2" applyNumberFormat="1" applyFont="1" applyFill="1" applyBorder="1" applyAlignment="1">
      <alignment vertical="center"/>
    </xf>
    <xf numFmtId="176" fontId="0" fillId="0" borderId="1" xfId="2" applyNumberFormat="1" applyFont="1" applyFill="1" applyBorder="1" applyAlignment="1">
      <alignment vertical="center"/>
    </xf>
    <xf numFmtId="176" fontId="12" fillId="0" borderId="8" xfId="2" applyNumberFormat="1" applyFont="1" applyFill="1" applyBorder="1" applyAlignment="1">
      <alignment vertical="center"/>
    </xf>
    <xf numFmtId="176" fontId="12" fillId="0" borderId="29" xfId="2" applyNumberFormat="1" applyFont="1" applyFill="1" applyBorder="1" applyAlignment="1">
      <alignment vertical="center"/>
    </xf>
    <xf numFmtId="176" fontId="12" fillId="0" borderId="27" xfId="2" applyNumberFormat="1" applyFont="1" applyFill="1" applyBorder="1" applyAlignment="1">
      <alignment vertical="center"/>
    </xf>
    <xf numFmtId="176" fontId="10" fillId="0" borderId="10" xfId="2" applyNumberFormat="1" applyFont="1" applyFill="1" applyBorder="1" applyAlignment="1">
      <alignment vertical="center"/>
    </xf>
    <xf numFmtId="38" fontId="12" fillId="0" borderId="0" xfId="1" applyFont="1"/>
    <xf numFmtId="178" fontId="12" fillId="0" borderId="0" xfId="0" applyNumberFormat="1" applyFont="1"/>
    <xf numFmtId="0" fontId="1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41" fontId="6" fillId="0" borderId="6" xfId="0" applyNumberFormat="1" applyFont="1" applyFill="1" applyBorder="1" applyAlignment="1">
      <alignment horizontal="right" vertical="center"/>
    </xf>
    <xf numFmtId="41" fontId="6" fillId="0" borderId="10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vertical="center"/>
    </xf>
    <xf numFmtId="41" fontId="6" fillId="0" borderId="0" xfId="2" applyNumberFormat="1" applyFont="1" applyFill="1" applyBorder="1" applyAlignment="1">
      <alignment vertical="center"/>
    </xf>
    <xf numFmtId="181" fontId="6" fillId="0" borderId="9" xfId="0" applyNumberFormat="1" applyFont="1" applyFill="1" applyBorder="1" applyAlignment="1">
      <alignment vertical="center"/>
    </xf>
    <xf numFmtId="181" fontId="6" fillId="0" borderId="8" xfId="0" applyNumberFormat="1" applyFont="1" applyFill="1" applyBorder="1" applyAlignment="1">
      <alignment vertical="center"/>
    </xf>
    <xf numFmtId="181" fontId="6" fillId="0" borderId="13" xfId="0" applyNumberFormat="1" applyFont="1" applyFill="1" applyBorder="1" applyAlignment="1">
      <alignment horizontal="right" vertical="center"/>
    </xf>
    <xf numFmtId="181" fontId="6" fillId="0" borderId="13" xfId="0" applyNumberFormat="1" applyFont="1" applyFill="1" applyBorder="1" applyAlignment="1">
      <alignment vertical="center"/>
    </xf>
    <xf numFmtId="181" fontId="6" fillId="0" borderId="9" xfId="0" applyNumberFormat="1" applyFont="1" applyFill="1" applyBorder="1" applyAlignment="1">
      <alignment horizontal="right" vertical="center"/>
    </xf>
    <xf numFmtId="181" fontId="6" fillId="0" borderId="29" xfId="0" applyNumberFormat="1" applyFont="1" applyFill="1" applyBorder="1" applyAlignment="1">
      <alignment horizontal="right" vertical="center"/>
    </xf>
    <xf numFmtId="181" fontId="6" fillId="0" borderId="29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distributed" vertical="center" justifyLastLine="1"/>
    </xf>
    <xf numFmtId="0" fontId="12" fillId="0" borderId="3" xfId="0" applyFont="1" applyFill="1" applyBorder="1" applyAlignment="1">
      <alignment horizontal="distributed" vertical="center" justifyLastLine="1"/>
    </xf>
    <xf numFmtId="0" fontId="12" fillId="0" borderId="8" xfId="0" applyFont="1" applyFill="1" applyBorder="1" applyAlignment="1">
      <alignment horizontal="distributed" vertical="center" justifyLastLine="1"/>
    </xf>
    <xf numFmtId="0" fontId="3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center"/>
    </xf>
    <xf numFmtId="0" fontId="12" fillId="0" borderId="14" xfId="0" applyFont="1" applyFill="1" applyBorder="1" applyAlignment="1">
      <alignment horizontal="center" vertical="center" justifyLastLine="1"/>
    </xf>
    <xf numFmtId="0" fontId="12" fillId="0" borderId="2" xfId="0" applyFont="1" applyFill="1" applyBorder="1" applyAlignment="1">
      <alignment horizontal="center" vertical="center" justifyLastLine="1"/>
    </xf>
    <xf numFmtId="0" fontId="12" fillId="0" borderId="6" xfId="0" applyFont="1" applyFill="1" applyBorder="1" applyAlignment="1">
      <alignment horizontal="center" vertical="center" justifyLastLine="1"/>
    </xf>
    <xf numFmtId="0" fontId="12" fillId="0" borderId="8" xfId="0" applyFont="1" applyFill="1" applyBorder="1" applyAlignment="1">
      <alignment horizontal="center" vertical="center" justifyLastLine="1"/>
    </xf>
    <xf numFmtId="0" fontId="12" fillId="0" borderId="22" xfId="0" applyFont="1" applyFill="1" applyBorder="1" applyAlignment="1">
      <alignment horizontal="center" vertical="center" justifyLastLine="1"/>
    </xf>
    <xf numFmtId="0" fontId="12" fillId="0" borderId="5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justifyLastLine="1"/>
    </xf>
    <xf numFmtId="0" fontId="12" fillId="0" borderId="29" xfId="0" applyFont="1" applyFill="1" applyBorder="1" applyAlignment="1">
      <alignment horizontal="center" vertical="center" justifyLastLine="1"/>
    </xf>
    <xf numFmtId="0" fontId="12" fillId="0" borderId="5" xfId="0" applyFont="1" applyFill="1" applyBorder="1" applyAlignment="1">
      <alignment horizontal="center" vertical="center" justifyLastLine="1"/>
    </xf>
    <xf numFmtId="0" fontId="12" fillId="0" borderId="38" xfId="0" applyFont="1" applyFill="1" applyBorder="1" applyAlignment="1">
      <alignment horizontal="center" vertical="center" justifyLastLine="1"/>
    </xf>
    <xf numFmtId="0" fontId="12" fillId="0" borderId="14" xfId="0" applyFont="1" applyFill="1" applyBorder="1" applyAlignment="1">
      <alignment horizontal="distributed" vertical="center" justifyLastLine="1"/>
    </xf>
    <xf numFmtId="0" fontId="12" fillId="0" borderId="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distributed" textRotation="255" justifyLastLine="1"/>
    </xf>
    <xf numFmtId="0" fontId="12" fillId="0" borderId="23" xfId="0" applyFont="1" applyBorder="1" applyAlignment="1">
      <alignment horizontal="center" vertical="center" justifyLastLine="1"/>
    </xf>
    <xf numFmtId="0" fontId="12" fillId="0" borderId="13" xfId="0" applyFont="1" applyBorder="1" applyAlignment="1">
      <alignment horizontal="center" vertical="center" justifyLastLine="1"/>
    </xf>
    <xf numFmtId="0" fontId="12" fillId="0" borderId="6" xfId="0" applyFont="1" applyBorder="1" applyAlignment="1">
      <alignment horizontal="center" vertical="center" justifyLastLine="1"/>
    </xf>
    <xf numFmtId="0" fontId="12" fillId="0" borderId="8" xfId="0" applyFont="1" applyBorder="1" applyAlignment="1">
      <alignment horizontal="center" vertical="center" justifyLastLine="1"/>
    </xf>
    <xf numFmtId="0" fontId="12" fillId="0" borderId="5" xfId="0" applyFont="1" applyBorder="1" applyAlignment="1">
      <alignment horizontal="center" vertical="center" justifyLastLine="1"/>
    </xf>
    <xf numFmtId="0" fontId="12" fillId="0" borderId="22" xfId="0" applyFont="1" applyBorder="1" applyAlignment="1">
      <alignment horizontal="center" vertical="center" justifyLastLine="1"/>
    </xf>
    <xf numFmtId="0" fontId="12" fillId="0" borderId="14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wrapText="1" justifyLastLine="1"/>
    </xf>
    <xf numFmtId="0" fontId="5" fillId="0" borderId="29" xfId="0" applyFont="1" applyBorder="1" applyAlignment="1">
      <alignment horizontal="center" vertical="center" wrapText="1" justifyLastLine="1"/>
    </xf>
    <xf numFmtId="0" fontId="12" fillId="0" borderId="31" xfId="0" applyFont="1" applyFill="1" applyBorder="1" applyAlignment="1">
      <alignment horizontal="center" vertical="distributed" textRotation="255" justifyLastLine="1"/>
    </xf>
    <xf numFmtId="0" fontId="12" fillId="0" borderId="1" xfId="0" applyFont="1" applyFill="1" applyBorder="1" applyAlignment="1">
      <alignment horizontal="center" vertical="distributed" textRotation="255" justifyLastLine="1"/>
    </xf>
    <xf numFmtId="0" fontId="12" fillId="0" borderId="13" xfId="0" applyFont="1" applyFill="1" applyBorder="1" applyAlignment="1">
      <alignment horizontal="center" vertical="distributed" textRotation="255" justifyLastLine="1"/>
    </xf>
    <xf numFmtId="0" fontId="12" fillId="0" borderId="5" xfId="0" applyFont="1" applyFill="1" applyBorder="1" applyAlignment="1">
      <alignment horizontal="distributed" vertical="center" justifyLastLine="1"/>
    </xf>
    <xf numFmtId="0" fontId="12" fillId="0" borderId="22" xfId="0" applyFont="1" applyFill="1" applyBorder="1" applyAlignment="1">
      <alignment horizontal="distributed" vertical="center" justifyLastLine="1"/>
    </xf>
    <xf numFmtId="0" fontId="12" fillId="0" borderId="23" xfId="0" applyFont="1" applyFill="1" applyBorder="1" applyAlignment="1">
      <alignment horizontal="center" vertical="distributed" textRotation="255" justifyLastLine="1"/>
    </xf>
    <xf numFmtId="0" fontId="12" fillId="0" borderId="33" xfId="0" applyFont="1" applyFill="1" applyBorder="1" applyAlignment="1">
      <alignment horizontal="center" vertical="distributed" textRotation="255" justifyLastLine="1"/>
    </xf>
    <xf numFmtId="0" fontId="3" fillId="0" borderId="0" xfId="0" applyFont="1" applyFill="1" applyAlignment="1">
      <alignment horizontal="right" vertical="center"/>
    </xf>
    <xf numFmtId="0" fontId="12" fillId="0" borderId="10" xfId="0" applyFont="1" applyFill="1" applyBorder="1" applyAlignment="1">
      <alignment horizontal="distributed" vertical="center" justifyLastLine="1"/>
    </xf>
    <xf numFmtId="0" fontId="12" fillId="0" borderId="23" xfId="0" applyFont="1" applyFill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distributed" vertical="center" justifyLastLine="1"/>
    </xf>
    <xf numFmtId="0" fontId="12" fillId="0" borderId="9" xfId="0" applyFont="1" applyFill="1" applyBorder="1" applyAlignment="1">
      <alignment horizontal="distributed" vertical="center" justifyLastLine="1"/>
    </xf>
    <xf numFmtId="0" fontId="12" fillId="0" borderId="13" xfId="0" applyFont="1" applyFill="1" applyBorder="1" applyAlignment="1">
      <alignment horizontal="distributed" vertical="center" justifyLastLine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justifyLastLine="1"/>
    </xf>
    <xf numFmtId="0" fontId="4" fillId="0" borderId="8" xfId="0" applyFont="1" applyBorder="1" applyAlignment="1">
      <alignment horizontal="center" vertical="center" wrapText="1" justifyLastLine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wrapText="1" justifyLastLine="1"/>
    </xf>
    <xf numFmtId="0" fontId="5" fillId="0" borderId="14" xfId="0" applyFont="1" applyBorder="1" applyAlignment="1">
      <alignment horizontal="center" vertical="center" wrapText="1" justifyLastLine="1"/>
    </xf>
    <xf numFmtId="0" fontId="5" fillId="0" borderId="2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9" fillId="0" borderId="9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center" vertical="center" justifyLastLine="1"/>
    </xf>
    <xf numFmtId="0" fontId="5" fillId="0" borderId="1" xfId="0" applyFont="1" applyFill="1" applyBorder="1" applyAlignment="1">
      <alignment horizontal="center" vertical="center"/>
    </xf>
    <xf numFmtId="6" fontId="3" fillId="0" borderId="0" xfId="3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23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3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wrapText="1" justifyLastLine="1"/>
    </xf>
    <xf numFmtId="0" fontId="4" fillId="0" borderId="8" xfId="0" applyFont="1" applyFill="1" applyBorder="1" applyAlignment="1">
      <alignment horizontal="center" vertical="center" wrapText="1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0" fillId="0" borderId="5" xfId="0" applyFont="1" applyFill="1" applyBorder="1" applyAlignment="1">
      <alignment horizontal="center" vertical="center" justifyLastLine="1"/>
    </xf>
    <xf numFmtId="0" fontId="0" fillId="0" borderId="22" xfId="0" applyFont="1" applyFill="1" applyBorder="1" applyAlignment="1">
      <alignment horizontal="center" vertical="center" justifyLastLine="1"/>
    </xf>
    <xf numFmtId="0" fontId="12" fillId="0" borderId="14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distributed" vertical="center" justifyLastLine="1"/>
    </xf>
    <xf numFmtId="0" fontId="15" fillId="0" borderId="13" xfId="0" applyFont="1" applyFill="1" applyBorder="1" applyAlignment="1">
      <alignment horizontal="distributed" vertical="center" justifyLastLine="1"/>
    </xf>
    <xf numFmtId="0" fontId="15" fillId="0" borderId="5" xfId="0" applyFont="1" applyFill="1" applyBorder="1" applyAlignment="1">
      <alignment horizontal="distributed" vertical="center" justifyLastLine="1"/>
    </xf>
    <xf numFmtId="0" fontId="15" fillId="0" borderId="14" xfId="0" applyFont="1" applyFill="1" applyBorder="1" applyAlignment="1">
      <alignment horizontal="distributed" vertical="center" justifyLastLine="1"/>
    </xf>
    <xf numFmtId="38" fontId="4" fillId="0" borderId="6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 justifyLastLine="1"/>
    </xf>
    <xf numFmtId="38" fontId="4" fillId="0" borderId="2" xfId="1" applyFont="1" applyFill="1" applyBorder="1" applyAlignment="1">
      <alignment horizontal="center" vertical="center" wrapText="1" justifyLastLine="1"/>
    </xf>
    <xf numFmtId="38" fontId="4" fillId="0" borderId="5" xfId="1" applyFont="1" applyFill="1" applyBorder="1" applyAlignment="1">
      <alignment horizontal="center" vertical="center" justifyLastLine="1"/>
    </xf>
    <xf numFmtId="38" fontId="4" fillId="0" borderId="14" xfId="1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 wrapText="1"/>
    </xf>
    <xf numFmtId="0" fontId="4" fillId="0" borderId="7" xfId="0" applyFont="1" applyFill="1" applyBorder="1" applyAlignment="1">
      <alignment horizontal="distributed" vertical="center" wrapText="1"/>
    </xf>
    <xf numFmtId="0" fontId="4" fillId="0" borderId="16" xfId="0" applyFont="1" applyFill="1" applyBorder="1" applyAlignment="1">
      <alignment horizontal="center" vertical="distributed" textRotation="255" justifyLastLine="1"/>
    </xf>
    <xf numFmtId="0" fontId="4" fillId="0" borderId="4" xfId="0" applyFont="1" applyFill="1" applyBorder="1" applyAlignment="1">
      <alignment horizontal="center" vertical="distributed" textRotation="255" justifyLastLine="1"/>
    </xf>
    <xf numFmtId="0" fontId="4" fillId="0" borderId="29" xfId="0" applyFont="1" applyFill="1" applyBorder="1" applyAlignment="1">
      <alignment horizontal="center" vertical="distributed" textRotation="255" justifyLastLine="1"/>
    </xf>
    <xf numFmtId="0" fontId="4" fillId="0" borderId="23" xfId="0" applyFont="1" applyFill="1" applyBorder="1" applyAlignment="1">
      <alignment horizontal="center" vertical="distributed" textRotation="255" justifyLastLine="1"/>
    </xf>
    <xf numFmtId="0" fontId="4" fillId="0" borderId="1" xfId="0" applyFont="1" applyFill="1" applyBorder="1" applyAlignment="1">
      <alignment horizontal="center" vertical="distributed" textRotation="255" justifyLastLine="1"/>
    </xf>
    <xf numFmtId="0" fontId="4" fillId="0" borderId="13" xfId="0" applyFont="1" applyFill="1" applyBorder="1" applyAlignment="1">
      <alignment horizontal="center" vertical="distributed" textRotation="255" justifyLastLine="1"/>
    </xf>
    <xf numFmtId="0" fontId="4" fillId="0" borderId="43" xfId="0" applyFont="1" applyFill="1" applyBorder="1" applyAlignment="1">
      <alignment horizontal="distributed" vertical="center" wrapText="1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 wrapText="1"/>
    </xf>
    <xf numFmtId="0" fontId="30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41" xfId="0" applyFont="1" applyFill="1" applyBorder="1" applyAlignment="1">
      <alignment horizontal="distributed" vertical="center" wrapText="1"/>
    </xf>
    <xf numFmtId="0" fontId="4" fillId="0" borderId="42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distributed"/>
    </xf>
    <xf numFmtId="0" fontId="5" fillId="0" borderId="10" xfId="0" applyFont="1" applyFill="1" applyBorder="1" applyAlignment="1">
      <alignment horizontal="left" vertical="distributed"/>
    </xf>
    <xf numFmtId="0" fontId="5" fillId="0" borderId="23" xfId="0" applyFont="1" applyFill="1" applyBorder="1" applyAlignment="1">
      <alignment horizontal="left" vertical="distributed"/>
    </xf>
    <xf numFmtId="0" fontId="5" fillId="0" borderId="29" xfId="0" applyFont="1" applyFill="1" applyBorder="1" applyAlignment="1">
      <alignment horizontal="left" vertical="distributed"/>
    </xf>
    <xf numFmtId="0" fontId="5" fillId="0" borderId="9" xfId="0" applyFont="1" applyFill="1" applyBorder="1" applyAlignment="1">
      <alignment horizontal="left" vertical="distributed"/>
    </xf>
    <xf numFmtId="0" fontId="5" fillId="0" borderId="13" xfId="0" applyFont="1" applyFill="1" applyBorder="1" applyAlignment="1">
      <alignment horizontal="left" vertical="distributed"/>
    </xf>
    <xf numFmtId="0" fontId="4" fillId="0" borderId="23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32" xfId="0" applyFont="1" applyFill="1" applyBorder="1" applyAlignment="1">
      <alignment horizontal="center" vertical="distributed" textRotation="255" justifyLastLine="1"/>
    </xf>
    <xf numFmtId="0" fontId="5" fillId="0" borderId="39" xfId="0" applyFont="1" applyFill="1" applyBorder="1" applyAlignment="1">
      <alignment horizontal="distributed" vertical="center" wrapText="1"/>
    </xf>
    <xf numFmtId="0" fontId="5" fillId="0" borderId="40" xfId="0" applyFont="1" applyFill="1" applyBorder="1" applyAlignment="1">
      <alignment horizontal="distributed" vertical="center"/>
    </xf>
    <xf numFmtId="0" fontId="4" fillId="0" borderId="40" xfId="0" applyFont="1" applyFill="1" applyBorder="1" applyAlignment="1">
      <alignment horizontal="distributed" vertical="center"/>
    </xf>
    <xf numFmtId="0" fontId="32" fillId="0" borderId="0" xfId="0" applyFont="1" applyFill="1" applyAlignment="1">
      <alignment horizontal="center" vertical="center"/>
    </xf>
    <xf numFmtId="0" fontId="10" fillId="0" borderId="23" xfId="0" applyFont="1" applyFill="1" applyBorder="1" applyAlignment="1">
      <alignment horizontal="center" vertical="center" justifyLastLine="1"/>
    </xf>
    <xf numFmtId="0" fontId="10" fillId="0" borderId="13" xfId="0" applyFont="1" applyFill="1" applyBorder="1" applyAlignment="1">
      <alignment horizontal="center" vertical="center" justifyLastLine="1"/>
    </xf>
    <xf numFmtId="38" fontId="12" fillId="0" borderId="4" xfId="1" applyFont="1" applyFill="1" applyBorder="1" applyAlignment="1">
      <alignment vertical="center"/>
    </xf>
    <xf numFmtId="38" fontId="12" fillId="0" borderId="1" xfId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justifyLastLine="1"/>
    </xf>
    <xf numFmtId="0" fontId="10" fillId="0" borderId="5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0" fontId="5" fillId="0" borderId="29" xfId="0" applyFont="1" applyFill="1" applyBorder="1" applyAlignment="1">
      <alignment horizontal="center" vertical="center" justifyLastLine="1"/>
    </xf>
    <xf numFmtId="38" fontId="14" fillId="0" borderId="29" xfId="1" applyFont="1" applyFill="1" applyBorder="1" applyAlignment="1">
      <alignment vertical="center"/>
    </xf>
    <xf numFmtId="38" fontId="14" fillId="0" borderId="9" xfId="1" applyFont="1" applyFill="1" applyBorder="1" applyAlignment="1">
      <alignment vertical="center"/>
    </xf>
    <xf numFmtId="38" fontId="14" fillId="0" borderId="13" xfId="1" applyFont="1" applyFill="1" applyBorder="1" applyAlignment="1">
      <alignment vertical="center"/>
    </xf>
    <xf numFmtId="0" fontId="10" fillId="0" borderId="22" xfId="0" applyFont="1" applyFill="1" applyBorder="1" applyAlignment="1">
      <alignment horizontal="center" vertical="center" justifyLastLine="1"/>
    </xf>
    <xf numFmtId="38" fontId="12" fillId="0" borderId="0" xfId="1" applyFont="1" applyFill="1" applyBorder="1" applyAlignment="1">
      <alignment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1" xfId="0" applyFont="1" applyFill="1" applyBorder="1" applyAlignment="1">
      <alignment horizontal="distributed" vertical="center"/>
    </xf>
    <xf numFmtId="0" fontId="10" fillId="0" borderId="38" xfId="0" applyFont="1" applyFill="1" applyBorder="1" applyAlignment="1">
      <alignment horizontal="center" vertical="center" justifyLastLine="1"/>
    </xf>
    <xf numFmtId="0" fontId="10" fillId="0" borderId="4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6" fillId="0" borderId="48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0" fontId="10" fillId="0" borderId="29" xfId="0" applyFont="1" applyFill="1" applyBorder="1" applyAlignment="1">
      <alignment horizontal="center" vertical="center" justifyLastLine="1"/>
    </xf>
    <xf numFmtId="0" fontId="10" fillId="0" borderId="9" xfId="0" applyFont="1" applyFill="1" applyBorder="1" applyAlignment="1">
      <alignment horizontal="center" vertical="center" justifyLastLine="1"/>
    </xf>
    <xf numFmtId="0" fontId="16" fillId="0" borderId="5" xfId="0" applyFont="1" applyFill="1" applyBorder="1" applyAlignment="1">
      <alignment horizontal="center" vertical="center" justifyLastLine="1"/>
    </xf>
    <xf numFmtId="0" fontId="16" fillId="0" borderId="22" xfId="0" applyFont="1" applyFill="1" applyBorder="1" applyAlignment="1">
      <alignment horizontal="center" vertical="center" justifyLastLine="1"/>
    </xf>
    <xf numFmtId="0" fontId="16" fillId="0" borderId="14" xfId="0" applyFont="1" applyFill="1" applyBorder="1" applyAlignment="1">
      <alignment horizontal="center" vertical="center" justifyLastLine="1"/>
    </xf>
    <xf numFmtId="176" fontId="10" fillId="0" borderId="29" xfId="0" applyNumberFormat="1" applyFont="1" applyFill="1" applyBorder="1" applyAlignment="1">
      <alignment vertical="center"/>
    </xf>
    <xf numFmtId="176" fontId="10" fillId="0" borderId="9" xfId="0" applyNumberFormat="1" applyFont="1" applyFill="1" applyBorder="1" applyAlignment="1">
      <alignment vertical="center"/>
    </xf>
    <xf numFmtId="176" fontId="10" fillId="0" borderId="13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justifyLastLine="1"/>
    </xf>
    <xf numFmtId="176" fontId="16" fillId="0" borderId="29" xfId="0" applyNumberFormat="1" applyFont="1" applyFill="1" applyBorder="1" applyAlignment="1">
      <alignment vertical="center"/>
    </xf>
    <xf numFmtId="176" fontId="16" fillId="0" borderId="9" xfId="0" applyNumberFormat="1" applyFont="1" applyFill="1" applyBorder="1" applyAlignment="1">
      <alignment vertical="center"/>
    </xf>
    <xf numFmtId="176" fontId="16" fillId="0" borderId="13" xfId="0" applyNumberFormat="1" applyFont="1" applyFill="1" applyBorder="1" applyAlignment="1">
      <alignment vertical="center"/>
    </xf>
    <xf numFmtId="176" fontId="10" fillId="0" borderId="4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justifyLastLine="1"/>
    </xf>
    <xf numFmtId="176" fontId="16" fillId="0" borderId="4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horizontal="center" vertical="center" justifyLastLine="1"/>
    </xf>
    <xf numFmtId="38" fontId="4" fillId="0" borderId="13" xfId="1" applyFont="1" applyFill="1" applyBorder="1" applyAlignment="1">
      <alignment horizontal="center" vertical="center" justifyLastLine="1"/>
    </xf>
    <xf numFmtId="0" fontId="3" fillId="0" borderId="0" xfId="4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38" fontId="4" fillId="0" borderId="14" xfId="1" applyFont="1" applyFill="1" applyBorder="1" applyAlignment="1">
      <alignment horizontal="distributed" vertical="center" justifyLastLine="1"/>
    </xf>
    <xf numFmtId="38" fontId="5" fillId="0" borderId="2" xfId="1" applyFont="1" applyFill="1" applyBorder="1" applyAlignment="1">
      <alignment horizontal="distributed" vertical="center" wrapText="1" justifyLastLine="1"/>
    </xf>
    <xf numFmtId="38" fontId="5" fillId="0" borderId="2" xfId="1" applyFont="1" applyFill="1" applyBorder="1" applyAlignment="1">
      <alignment horizontal="distributed" vertical="center" justifyLastLine="1"/>
    </xf>
    <xf numFmtId="38" fontId="5" fillId="0" borderId="5" xfId="1" applyFont="1" applyFill="1" applyBorder="1" applyAlignment="1">
      <alignment horizontal="distributed" vertical="center" justifyLastLine="1"/>
    </xf>
    <xf numFmtId="38" fontId="4" fillId="0" borderId="22" xfId="1" applyFont="1" applyFill="1" applyBorder="1" applyAlignment="1">
      <alignment horizontal="center" vertical="center" justifyLastLine="1"/>
    </xf>
    <xf numFmtId="38" fontId="9" fillId="0" borderId="5" xfId="1" applyFont="1" applyFill="1" applyBorder="1" applyAlignment="1">
      <alignment horizontal="center" vertical="center" wrapText="1" justifyLastLine="1"/>
    </xf>
    <xf numFmtId="38" fontId="9" fillId="0" borderId="14" xfId="1" applyFont="1" applyFill="1" applyBorder="1" applyAlignment="1">
      <alignment horizontal="center" vertical="center" wrapText="1" justifyLastLine="1"/>
    </xf>
    <xf numFmtId="38" fontId="5" fillId="0" borderId="5" xfId="1" applyFont="1" applyFill="1" applyBorder="1" applyAlignment="1">
      <alignment horizontal="center" vertical="center" wrapText="1" justifyLastLine="1"/>
    </xf>
    <xf numFmtId="38" fontId="5" fillId="0" borderId="14" xfId="1" applyFont="1" applyFill="1" applyBorder="1" applyAlignment="1">
      <alignment horizontal="center" vertical="center" wrapText="1" justifyLastLine="1"/>
    </xf>
    <xf numFmtId="0" fontId="12" fillId="0" borderId="2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/>
    </xf>
    <xf numFmtId="38" fontId="9" fillId="0" borderId="0" xfId="1" applyFont="1" applyFill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38" fontId="6" fillId="0" borderId="29" xfId="2" applyFont="1" applyFill="1" applyBorder="1" applyAlignment="1">
      <alignment horizontal="right" vertical="center"/>
    </xf>
    <xf numFmtId="38" fontId="6" fillId="0" borderId="13" xfId="2" applyFont="1" applyFill="1" applyBorder="1" applyAlignment="1">
      <alignment horizontal="right" vertical="center"/>
    </xf>
    <xf numFmtId="38" fontId="4" fillId="0" borderId="4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38" fontId="6" fillId="0" borderId="9" xfId="2" applyFont="1" applyFill="1" applyBorder="1" applyAlignment="1">
      <alignment horizontal="right" vertical="center"/>
    </xf>
    <xf numFmtId="38" fontId="4" fillId="0" borderId="1" xfId="2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82" fontId="4" fillId="0" borderId="23" xfId="0" applyNumberFormat="1" applyFont="1" applyFill="1" applyBorder="1" applyAlignment="1">
      <alignment horizontal="center" vertical="center"/>
    </xf>
    <xf numFmtId="182" fontId="4" fillId="0" borderId="13" xfId="0" applyNumberFormat="1" applyFont="1" applyFill="1" applyBorder="1" applyAlignment="1">
      <alignment horizontal="center" vertical="center"/>
    </xf>
    <xf numFmtId="182" fontId="12" fillId="0" borderId="5" xfId="0" applyNumberFormat="1" applyFont="1" applyFill="1" applyBorder="1" applyAlignment="1">
      <alignment horizontal="center" vertical="center"/>
    </xf>
    <xf numFmtId="182" fontId="12" fillId="0" borderId="22" xfId="0" applyNumberFormat="1" applyFont="1" applyFill="1" applyBorder="1" applyAlignment="1">
      <alignment horizontal="center" vertical="center"/>
    </xf>
    <xf numFmtId="182" fontId="12" fillId="0" borderId="14" xfId="0" applyNumberFormat="1" applyFont="1" applyFill="1" applyBorder="1" applyAlignment="1">
      <alignment horizontal="center" vertical="center"/>
    </xf>
    <xf numFmtId="182" fontId="12" fillId="0" borderId="2" xfId="0" applyNumberFormat="1" applyFont="1" applyFill="1" applyBorder="1" applyAlignment="1">
      <alignment horizontal="center" vertical="center"/>
    </xf>
    <xf numFmtId="182" fontId="4" fillId="0" borderId="14" xfId="0" applyNumberFormat="1" applyFont="1" applyFill="1" applyBorder="1" applyAlignment="1">
      <alignment horizontal="center" vertical="center"/>
    </xf>
  </cellXfs>
  <cellStyles count="6">
    <cellStyle name="桁区切り" xfId="1" builtinId="6"/>
    <cellStyle name="桁区切り 2" xfId="2"/>
    <cellStyle name="通貨" xfId="3" builtinId="7"/>
    <cellStyle name="標準" xfId="0" builtinId="0"/>
    <cellStyle name="標準_Sheet2_15 教育・文化(教育委員会事務局）" xfId="4"/>
    <cellStyle name="標準_文セン_15 教育・文化(教育委員会事務局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7792182687475"/>
          <c:y val="0.16285808551604594"/>
          <c:w val="0.76417524732485365"/>
          <c:h val="0.7724849684596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'27表 小学校の児童数・教員数の推移'!$C$29</c:f>
              <c:strCache>
                <c:ptCount val="1"/>
                <c:pt idx="0">
                  <c:v>小学校児童数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8.403359491087230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6031620698474583E-17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'27表 小学校の児童数・教員数の推移'!$B$30:$B$36</c:f>
              <c:strCache>
                <c:ptCount val="7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</c:strCache>
            </c:strRef>
          </c:cat>
          <c:val>
            <c:numRef>
              <c:f>'27表 小学校の児童数・教員数の推移'!$C$30:$C$36</c:f>
              <c:numCache>
                <c:formatCode>#,##0_);[Red]\(#,##0\)</c:formatCode>
                <c:ptCount val="7"/>
                <c:pt idx="0">
                  <c:v>5704</c:v>
                </c:pt>
                <c:pt idx="1">
                  <c:v>5632</c:v>
                </c:pt>
                <c:pt idx="2">
                  <c:v>5505</c:v>
                </c:pt>
                <c:pt idx="3">
                  <c:v>5420</c:v>
                </c:pt>
                <c:pt idx="4">
                  <c:v>5416</c:v>
                </c:pt>
                <c:pt idx="5">
                  <c:v>5323</c:v>
                </c:pt>
                <c:pt idx="6">
                  <c:v>5213</c:v>
                </c:pt>
              </c:numCache>
            </c:numRef>
          </c:val>
        </c:ser>
        <c:ser>
          <c:idx val="1"/>
          <c:order val="1"/>
          <c:tx>
            <c:strRef>
              <c:f>'27表 小学校の児童数・教員数の推移'!$D$29</c:f>
              <c:strCache>
                <c:ptCount val="1"/>
                <c:pt idx="0">
                  <c:v>小学校教員数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6.2208408290927667E-3"/>
                  <c:y val="1.0270654063856693E-1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2208408290927285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2208408290927667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2208408290927667E-3"/>
                  <c:y val="-1.0270654063856693E-1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2208408290927667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2208408290927667E-3"/>
                  <c:y val="2.801119830362315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2208408290927667E-3"/>
                  <c:y val="5.60201910010827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'27表 小学校の児童数・教員数の推移'!$B$30:$B$36</c:f>
              <c:strCache>
                <c:ptCount val="7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</c:strCache>
            </c:strRef>
          </c:cat>
          <c:val>
            <c:numRef>
              <c:f>'27表 小学校の児童数・教員数の推移'!$D$30:$D$36</c:f>
              <c:numCache>
                <c:formatCode>#,##0_);[Red]\(#,##0\)</c:formatCode>
                <c:ptCount val="7"/>
                <c:pt idx="0">
                  <c:v>423</c:v>
                </c:pt>
                <c:pt idx="1">
                  <c:v>424</c:v>
                </c:pt>
                <c:pt idx="2">
                  <c:v>431</c:v>
                </c:pt>
                <c:pt idx="3">
                  <c:v>438</c:v>
                </c:pt>
                <c:pt idx="4">
                  <c:v>428</c:v>
                </c:pt>
                <c:pt idx="5">
                  <c:v>440</c:v>
                </c:pt>
                <c:pt idx="6">
                  <c:v>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71840"/>
        <c:axId val="99973760"/>
      </c:barChart>
      <c:lineChart>
        <c:grouping val="standard"/>
        <c:varyColors val="0"/>
        <c:ser>
          <c:idx val="2"/>
          <c:order val="2"/>
          <c:tx>
            <c:v>教員一人あたり児童数</c:v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'27表 小学校の児童数・教員数の推移'!$B$30:$B$36</c:f>
              <c:strCache>
                <c:ptCount val="7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</c:strCache>
            </c:strRef>
          </c:cat>
          <c:val>
            <c:numRef>
              <c:f>'27表 小学校の児童数・教員数の推移'!$E$30:$E$36</c:f>
              <c:numCache>
                <c:formatCode>0.0</c:formatCode>
                <c:ptCount val="7"/>
                <c:pt idx="0">
                  <c:v>13.484633569739954</c:v>
                </c:pt>
                <c:pt idx="1">
                  <c:v>13.283018867924529</c:v>
                </c:pt>
                <c:pt idx="2">
                  <c:v>12.772621809744779</c:v>
                </c:pt>
                <c:pt idx="3">
                  <c:v>12.374429223744292</c:v>
                </c:pt>
                <c:pt idx="4">
                  <c:v>12.654205607476635</c:v>
                </c:pt>
                <c:pt idx="5">
                  <c:v>12.097727272727273</c:v>
                </c:pt>
                <c:pt idx="6">
                  <c:v>11.901826484018265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83744"/>
        <c:axId val="99985280"/>
      </c:lineChart>
      <c:catAx>
        <c:axId val="9997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99973760"/>
        <c:crosses val="autoZero"/>
        <c:auto val="1"/>
        <c:lblAlgn val="ctr"/>
        <c:lblOffset val="100"/>
        <c:noMultiLvlLbl val="0"/>
      </c:catAx>
      <c:valAx>
        <c:axId val="99973760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99971840"/>
        <c:crosses val="autoZero"/>
        <c:crossBetween val="between"/>
      </c:valAx>
      <c:catAx>
        <c:axId val="99983744"/>
        <c:scaling>
          <c:orientation val="minMax"/>
        </c:scaling>
        <c:delete val="1"/>
        <c:axPos val="b"/>
        <c:majorTickMark val="out"/>
        <c:minorTickMark val="none"/>
        <c:tickLblPos val="nextTo"/>
        <c:crossAx val="99985280"/>
        <c:crosses val="autoZero"/>
        <c:auto val="1"/>
        <c:lblAlgn val="ctr"/>
        <c:lblOffset val="100"/>
        <c:noMultiLvlLbl val="0"/>
      </c:catAx>
      <c:valAx>
        <c:axId val="99985280"/>
        <c:scaling>
          <c:orientation val="minMax"/>
          <c:min val="10"/>
        </c:scaling>
        <c:delete val="0"/>
        <c:axPos val="r"/>
        <c:numFmt formatCode="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99983744"/>
        <c:crosses val="max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15441675544833722"/>
          <c:y val="7.5629890525979335E-2"/>
          <c:w val="0.68105852242808684"/>
          <c:h val="5.4520152194090496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0935397478607"/>
          <c:y val="4.2317977230606305E-2"/>
          <c:w val="0.76551636292377034"/>
          <c:h val="0.89646677257082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'28表 中学校の生徒数・教員数の推移'!$G$33</c:f>
              <c:strCache>
                <c:ptCount val="1"/>
                <c:pt idx="0">
                  <c:v>中学校生徒数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'28表 中学校の生徒数・教員数の推移'!$F$34:$F$40</c:f>
              <c:strCache>
                <c:ptCount val="7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</c:strCache>
            </c:strRef>
          </c:cat>
          <c:val>
            <c:numRef>
              <c:f>'28表 中学校の生徒数・教員数の推移'!$G$34:$G$40</c:f>
              <c:numCache>
                <c:formatCode>#,##0_);[Red]\(#,##0\)</c:formatCode>
                <c:ptCount val="7"/>
                <c:pt idx="0">
                  <c:v>2957</c:v>
                </c:pt>
                <c:pt idx="1">
                  <c:v>2937</c:v>
                </c:pt>
                <c:pt idx="2">
                  <c:v>2815</c:v>
                </c:pt>
                <c:pt idx="3">
                  <c:v>2849</c:v>
                </c:pt>
                <c:pt idx="4">
                  <c:v>2807</c:v>
                </c:pt>
                <c:pt idx="5">
                  <c:v>2769</c:v>
                </c:pt>
                <c:pt idx="6">
                  <c:v>2668</c:v>
                </c:pt>
              </c:numCache>
            </c:numRef>
          </c:val>
        </c:ser>
        <c:ser>
          <c:idx val="1"/>
          <c:order val="1"/>
          <c:tx>
            <c:strRef>
              <c:f>'28表 中学校の生徒数・教員数の推移'!$H$33</c:f>
              <c:strCache>
                <c:ptCount val="1"/>
                <c:pt idx="0">
                  <c:v>中学校教員数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6.2022903870033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20229038700342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2022903870033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13486025800225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269720516004589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33715064500564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2022903870033851E-3"/>
                  <c:y val="2.79976314444705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'28表 中学校の生徒数・教員数の推移'!$F$34:$F$40</c:f>
              <c:strCache>
                <c:ptCount val="7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</c:strCache>
            </c:strRef>
          </c:cat>
          <c:val>
            <c:numRef>
              <c:f>'28表 中学校の生徒数・教員数の推移'!$H$34:$H$40</c:f>
              <c:numCache>
                <c:formatCode>#,##0_);[Red]\(#,##0\)</c:formatCode>
                <c:ptCount val="7"/>
                <c:pt idx="0">
                  <c:v>248</c:v>
                </c:pt>
                <c:pt idx="1">
                  <c:v>251</c:v>
                </c:pt>
                <c:pt idx="2">
                  <c:v>243</c:v>
                </c:pt>
                <c:pt idx="3">
                  <c:v>247</c:v>
                </c:pt>
                <c:pt idx="4">
                  <c:v>251</c:v>
                </c:pt>
                <c:pt idx="5">
                  <c:v>252</c:v>
                </c:pt>
                <c:pt idx="6">
                  <c:v>251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2368"/>
        <c:axId val="91505024"/>
      </c:barChart>
      <c:lineChart>
        <c:grouping val="standard"/>
        <c:varyColors val="0"/>
        <c:ser>
          <c:idx val="2"/>
          <c:order val="2"/>
          <c:tx>
            <c:v>教員一人あたりの生徒数</c:v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'28表 中学校の生徒数・教員数の推移'!$F$34:$F$40</c:f>
              <c:strCache>
                <c:ptCount val="7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</c:strCache>
            </c:strRef>
          </c:cat>
          <c:val>
            <c:numRef>
              <c:f>'28表 中学校の生徒数・教員数の推移'!$I$34:$I$40</c:f>
              <c:numCache>
                <c:formatCode>General</c:formatCode>
                <c:ptCount val="7"/>
                <c:pt idx="0">
                  <c:v>11.923387096774194</c:v>
                </c:pt>
                <c:pt idx="1">
                  <c:v>11.701195219123505</c:v>
                </c:pt>
                <c:pt idx="2">
                  <c:v>11.584362139917696</c:v>
                </c:pt>
                <c:pt idx="3">
                  <c:v>11.534412955465587</c:v>
                </c:pt>
                <c:pt idx="4">
                  <c:v>11.183266932270916</c:v>
                </c:pt>
                <c:pt idx="5">
                  <c:v>10.988095238095237</c:v>
                </c:pt>
                <c:pt idx="6">
                  <c:v>10.629482071713147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06560"/>
        <c:axId val="91508096"/>
      </c:lineChart>
      <c:catAx>
        <c:axId val="9148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1505024"/>
        <c:crosses val="autoZero"/>
        <c:auto val="1"/>
        <c:lblAlgn val="ctr"/>
        <c:lblOffset val="100"/>
        <c:noMultiLvlLbl val="0"/>
      </c:catAx>
      <c:valAx>
        <c:axId val="91505024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1482368"/>
        <c:crosses val="autoZero"/>
        <c:crossBetween val="between"/>
      </c:valAx>
      <c:catAx>
        <c:axId val="91506560"/>
        <c:scaling>
          <c:orientation val="minMax"/>
        </c:scaling>
        <c:delete val="1"/>
        <c:axPos val="b"/>
        <c:majorTickMark val="out"/>
        <c:minorTickMark val="none"/>
        <c:tickLblPos val="nextTo"/>
        <c:crossAx val="91508096"/>
        <c:crosses val="autoZero"/>
        <c:auto val="1"/>
        <c:lblAlgn val="ctr"/>
        <c:lblOffset val="100"/>
        <c:noMultiLvlLbl val="0"/>
      </c:catAx>
      <c:valAx>
        <c:axId val="915080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150656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2686823167321815"/>
          <c:y val="1.2095105758838967E-2"/>
          <c:w val="0.72588024475167667"/>
          <c:h val="5.3968327488475708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05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2838550877527"/>
          <c:y val="8.7813741961639491E-2"/>
          <c:w val="0.823137180509664"/>
          <c:h val="0.865962807141166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'29表 図書館別貸出点数の推移'!$L$52</c:f>
              <c:strCache>
                <c:ptCount val="1"/>
                <c:pt idx="0">
                  <c:v>鹿沼図書館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'29表 図書館別貸出点数の推移'!$K$53:$K$56</c:f>
              <c:strCache>
                <c:ptCount val="4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</c:strCache>
            </c:strRef>
          </c:cat>
          <c:val>
            <c:numRef>
              <c:f>'29表 図書館別貸出点数の推移'!$L$53:$L$56</c:f>
              <c:numCache>
                <c:formatCode>#,##0_ </c:formatCode>
                <c:ptCount val="4"/>
                <c:pt idx="0">
                  <c:v>280588</c:v>
                </c:pt>
                <c:pt idx="1">
                  <c:v>274485</c:v>
                </c:pt>
                <c:pt idx="2">
                  <c:v>260955</c:v>
                </c:pt>
                <c:pt idx="3">
                  <c:v>261108</c:v>
                </c:pt>
              </c:numCache>
            </c:numRef>
          </c:val>
        </c:ser>
        <c:ser>
          <c:idx val="1"/>
          <c:order val="1"/>
          <c:tx>
            <c:strRef>
              <c:f>'29表 図書館別貸出点数の推移'!$M$52</c:f>
              <c:strCache>
                <c:ptCount val="1"/>
                <c:pt idx="0">
                  <c:v>東分館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chemeClr val="bg1"/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'29表 図書館別貸出点数の推移'!$K$53:$K$56</c:f>
              <c:strCache>
                <c:ptCount val="4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</c:strCache>
            </c:strRef>
          </c:cat>
          <c:val>
            <c:numRef>
              <c:f>'29表 図書館別貸出点数の推移'!$M$53:$M$56</c:f>
              <c:numCache>
                <c:formatCode>#,##0_ </c:formatCode>
                <c:ptCount val="4"/>
                <c:pt idx="0">
                  <c:v>162115</c:v>
                </c:pt>
                <c:pt idx="1">
                  <c:v>161983</c:v>
                </c:pt>
                <c:pt idx="2">
                  <c:v>166882</c:v>
                </c:pt>
                <c:pt idx="3">
                  <c:v>180618</c:v>
                </c:pt>
              </c:numCache>
            </c:numRef>
          </c:val>
        </c:ser>
        <c:ser>
          <c:idx val="2"/>
          <c:order val="2"/>
          <c:tx>
            <c:strRef>
              <c:f>'29表 図書館別貸出点数の推移'!$N$52</c:f>
              <c:strCache>
                <c:ptCount val="1"/>
                <c:pt idx="0">
                  <c:v>粟野館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'29表 図書館別貸出点数の推移'!$K$53:$K$56</c:f>
              <c:strCache>
                <c:ptCount val="4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</c:strCache>
            </c:strRef>
          </c:cat>
          <c:val>
            <c:numRef>
              <c:f>'29表 図書館別貸出点数の推移'!$N$53:$N$56</c:f>
              <c:numCache>
                <c:formatCode>#,##0_ </c:formatCode>
                <c:ptCount val="4"/>
                <c:pt idx="0">
                  <c:v>51867</c:v>
                </c:pt>
                <c:pt idx="1">
                  <c:v>50507</c:v>
                </c:pt>
                <c:pt idx="2">
                  <c:v>48902</c:v>
                </c:pt>
                <c:pt idx="3">
                  <c:v>47715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serLines/>
        <c:axId val="91574272"/>
        <c:axId val="91575808"/>
      </c:barChart>
      <c:catAx>
        <c:axId val="9157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1575808"/>
        <c:crosses val="autoZero"/>
        <c:auto val="1"/>
        <c:lblAlgn val="ctr"/>
        <c:lblOffset val="100"/>
        <c:noMultiLvlLbl val="0"/>
      </c:catAx>
      <c:valAx>
        <c:axId val="91575808"/>
        <c:scaling>
          <c:orientation val="minMax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1574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9443678536722701"/>
          <c:y val="2.6825607064017661E-2"/>
          <c:w val="0.45355420537830687"/>
          <c:h val="3.198484295423337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3</xdr:row>
      <xdr:rowOff>161925</xdr:rowOff>
    </xdr:from>
    <xdr:to>
      <xdr:col>7</xdr:col>
      <xdr:colOff>142875</xdr:colOff>
      <xdr:row>5</xdr:row>
      <xdr:rowOff>9525</xdr:rowOff>
    </xdr:to>
    <xdr:sp macro="" textlink="">
      <xdr:nvSpPr>
        <xdr:cNvPr id="555158" name="Text Box 5"/>
        <xdr:cNvSpPr txBox="1">
          <a:spLocks noChangeArrowheads="1"/>
        </xdr:cNvSpPr>
      </xdr:nvSpPr>
      <xdr:spPr bwMode="auto">
        <a:xfrm>
          <a:off x="5334000" y="1038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209550</xdr:colOff>
      <xdr:row>0</xdr:row>
      <xdr:rowOff>152400</xdr:rowOff>
    </xdr:from>
    <xdr:to>
      <xdr:col>8</xdr:col>
      <xdr:colOff>381000</xdr:colOff>
      <xdr:row>20</xdr:row>
      <xdr:rowOff>123825</xdr:rowOff>
    </xdr:to>
    <xdr:graphicFrame macro="">
      <xdr:nvGraphicFramePr>
        <xdr:cNvPr id="555159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1</xdr:row>
      <xdr:rowOff>76200</xdr:rowOff>
    </xdr:from>
    <xdr:to>
      <xdr:col>1</xdr:col>
      <xdr:colOff>257175</xdr:colOff>
      <xdr:row>2</xdr:row>
      <xdr:rowOff>180975</xdr:rowOff>
    </xdr:to>
    <xdr:sp macro="" textlink="">
      <xdr:nvSpPr>
        <xdr:cNvPr id="11" name="テキスト ボックス 10"/>
        <xdr:cNvSpPr txBox="1"/>
      </xdr:nvSpPr>
      <xdr:spPr>
        <a:xfrm>
          <a:off x="438150" y="457200"/>
          <a:ext cx="5048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twoCellAnchor>
    <xdr:from>
      <xdr:col>7</xdr:col>
      <xdr:colOff>276225</xdr:colOff>
      <xdr:row>1</xdr:row>
      <xdr:rowOff>76200</xdr:rowOff>
    </xdr:from>
    <xdr:to>
      <xdr:col>8</xdr:col>
      <xdr:colOff>133350</xdr:colOff>
      <xdr:row>2</xdr:row>
      <xdr:rowOff>152400</xdr:rowOff>
    </xdr:to>
    <xdr:sp macro="" textlink="">
      <xdr:nvSpPr>
        <xdr:cNvPr id="12" name="テキスト ボックス 11"/>
        <xdr:cNvSpPr txBox="1"/>
      </xdr:nvSpPr>
      <xdr:spPr>
        <a:xfrm>
          <a:off x="5543550" y="457200"/>
          <a:ext cx="5429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0</xdr:rowOff>
    </xdr:from>
    <xdr:to>
      <xdr:col>7</xdr:col>
      <xdr:colOff>142875</xdr:colOff>
      <xdr:row>1</xdr:row>
      <xdr:rowOff>19050</xdr:rowOff>
    </xdr:to>
    <xdr:sp macro="" textlink="">
      <xdr:nvSpPr>
        <xdr:cNvPr id="689161" name="Text Box 5"/>
        <xdr:cNvSpPr txBox="1">
          <a:spLocks noChangeArrowheads="1"/>
        </xdr:cNvSpPr>
      </xdr:nvSpPr>
      <xdr:spPr bwMode="auto">
        <a:xfrm>
          <a:off x="5334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209550</xdr:colOff>
      <xdr:row>3</xdr:row>
      <xdr:rowOff>76200</xdr:rowOff>
    </xdr:from>
    <xdr:to>
      <xdr:col>8</xdr:col>
      <xdr:colOff>381000</xdr:colOff>
      <xdr:row>26</xdr:row>
      <xdr:rowOff>47625</xdr:rowOff>
    </xdr:to>
    <xdr:graphicFrame macro="">
      <xdr:nvGraphicFramePr>
        <xdr:cNvPr id="68916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457200</xdr:colOff>
      <xdr:row>2</xdr:row>
      <xdr:rowOff>142875</xdr:rowOff>
    </xdr:from>
    <xdr:to>
      <xdr:col>1</xdr:col>
      <xdr:colOff>276225</xdr:colOff>
      <xdr:row>4</xdr:row>
      <xdr:rowOff>66675</xdr:rowOff>
    </xdr:to>
    <xdr:sp macro="" textlink="">
      <xdr:nvSpPr>
        <xdr:cNvPr id="7" name="テキスト ボックス 6"/>
        <xdr:cNvSpPr txBox="1"/>
      </xdr:nvSpPr>
      <xdr:spPr>
        <a:xfrm>
          <a:off x="457200" y="5000625"/>
          <a:ext cx="5048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twoCellAnchor>
    <xdr:from>
      <xdr:col>7</xdr:col>
      <xdr:colOff>295275</xdr:colOff>
      <xdr:row>2</xdr:row>
      <xdr:rowOff>142874</xdr:rowOff>
    </xdr:from>
    <xdr:to>
      <xdr:col>8</xdr:col>
      <xdr:colOff>152400</xdr:colOff>
      <xdr:row>4</xdr:row>
      <xdr:rowOff>37177</xdr:rowOff>
    </xdr:to>
    <xdr:sp macro="" textlink="">
      <xdr:nvSpPr>
        <xdr:cNvPr id="8" name="テキスト ボックス 7"/>
        <xdr:cNvSpPr txBox="1"/>
      </xdr:nvSpPr>
      <xdr:spPr>
        <a:xfrm>
          <a:off x="5562600" y="5000624"/>
          <a:ext cx="542925" cy="2753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1</xdr:row>
      <xdr:rowOff>22860</xdr:rowOff>
    </xdr:from>
    <xdr:to>
      <xdr:col>7</xdr:col>
      <xdr:colOff>264804</xdr:colOff>
      <xdr:row>3</xdr:row>
      <xdr:rowOff>106680</xdr:rowOff>
    </xdr:to>
    <xdr:sp macro="" textlink="">
      <xdr:nvSpPr>
        <xdr:cNvPr id="4" name="正方形/長方形 3"/>
        <xdr:cNvSpPr/>
      </xdr:nvSpPr>
      <xdr:spPr>
        <a:xfrm>
          <a:off x="1323975" y="194310"/>
          <a:ext cx="3950979" cy="42672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latin typeface="ＭＳ Ｐ明朝" panose="02020600040205080304" pitchFamily="18" charset="-128"/>
              <a:ea typeface="ＭＳ Ｐ明朝" panose="02020600040205080304" pitchFamily="18" charset="-128"/>
            </a:rPr>
            <a:t>29</a:t>
          </a:r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表　図書館別貸出点数の推移</a:t>
          </a:r>
        </a:p>
      </xdr:txBody>
    </xdr:sp>
    <xdr:clientData/>
  </xdr:twoCellAnchor>
  <xdr:twoCellAnchor>
    <xdr:from>
      <xdr:col>0</xdr:col>
      <xdr:colOff>466725</xdr:colOff>
      <xdr:row>5</xdr:row>
      <xdr:rowOff>19050</xdr:rowOff>
    </xdr:from>
    <xdr:to>
      <xdr:col>8</xdr:col>
      <xdr:colOff>276225</xdr:colOff>
      <xdr:row>47</xdr:row>
      <xdr:rowOff>9525</xdr:rowOff>
    </xdr:to>
    <xdr:graphicFrame macro="">
      <xdr:nvGraphicFramePr>
        <xdr:cNvPr id="57869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476246</xdr:colOff>
      <xdr:row>12</xdr:row>
      <xdr:rowOff>148166</xdr:rowOff>
    </xdr:from>
    <xdr:to>
      <xdr:col>2</xdr:col>
      <xdr:colOff>582079</xdr:colOff>
      <xdr:row>14</xdr:row>
      <xdr:rowOff>95249</xdr:rowOff>
    </xdr:to>
    <xdr:sp macro="" textlink="">
      <xdr:nvSpPr>
        <xdr:cNvPr id="6" name="テキスト ボックス 5"/>
        <xdr:cNvSpPr txBox="1"/>
      </xdr:nvSpPr>
      <xdr:spPr>
        <a:xfrm>
          <a:off x="1375829" y="2180166"/>
          <a:ext cx="7937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494,570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201080</xdr:colOff>
      <xdr:row>12</xdr:row>
      <xdr:rowOff>148166</xdr:rowOff>
    </xdr:from>
    <xdr:to>
      <xdr:col>4</xdr:col>
      <xdr:colOff>296334</xdr:colOff>
      <xdr:row>14</xdr:row>
      <xdr:rowOff>105832</xdr:rowOff>
    </xdr:to>
    <xdr:sp macro="" textlink="">
      <xdr:nvSpPr>
        <xdr:cNvPr id="7" name="テキスト ボックス 6"/>
        <xdr:cNvSpPr txBox="1"/>
      </xdr:nvSpPr>
      <xdr:spPr>
        <a:xfrm>
          <a:off x="2476497" y="2180166"/>
          <a:ext cx="783170" cy="29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486,975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666748</xdr:colOff>
      <xdr:row>12</xdr:row>
      <xdr:rowOff>148166</xdr:rowOff>
    </xdr:from>
    <xdr:to>
      <xdr:col>6</xdr:col>
      <xdr:colOff>158749</xdr:colOff>
      <xdr:row>14</xdr:row>
      <xdr:rowOff>105833</xdr:rowOff>
    </xdr:to>
    <xdr:sp macro="" textlink="">
      <xdr:nvSpPr>
        <xdr:cNvPr id="8" name="テキスト ボックス 7"/>
        <xdr:cNvSpPr txBox="1"/>
      </xdr:nvSpPr>
      <xdr:spPr>
        <a:xfrm>
          <a:off x="3630081" y="2180166"/>
          <a:ext cx="867835" cy="296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476,739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416980</xdr:colOff>
      <xdr:row>12</xdr:row>
      <xdr:rowOff>148166</xdr:rowOff>
    </xdr:from>
    <xdr:to>
      <xdr:col>7</xdr:col>
      <xdr:colOff>592667</xdr:colOff>
      <xdr:row>14</xdr:row>
      <xdr:rowOff>42333</xdr:rowOff>
    </xdr:to>
    <xdr:sp macro="" textlink="">
      <xdr:nvSpPr>
        <xdr:cNvPr id="11" name="テキスト ボックス 10"/>
        <xdr:cNvSpPr txBox="1"/>
      </xdr:nvSpPr>
      <xdr:spPr>
        <a:xfrm>
          <a:off x="4756147" y="2180166"/>
          <a:ext cx="863603" cy="232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489,441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444500</xdr:colOff>
      <xdr:row>6</xdr:row>
      <xdr:rowOff>17567</xdr:rowOff>
    </xdr:from>
    <xdr:to>
      <xdr:col>1</xdr:col>
      <xdr:colOff>31750</xdr:colOff>
      <xdr:row>7</xdr:row>
      <xdr:rowOff>124220</xdr:rowOff>
    </xdr:to>
    <xdr:sp macro="" textlink="">
      <xdr:nvSpPr>
        <xdr:cNvPr id="3" name="正方形/長方形 2"/>
        <xdr:cNvSpPr/>
      </xdr:nvSpPr>
      <xdr:spPr>
        <a:xfrm>
          <a:off x="444500" y="1033567"/>
          <a:ext cx="486833" cy="27598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（点）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38"/>
  <sheetViews>
    <sheetView tabSelected="1" view="pageBreakPreview" zoomScale="60" zoomScaleNormal="100" workbookViewId="0"/>
  </sheetViews>
  <sheetFormatPr defaultRowHeight="13.5" x14ac:dyDescent="0.15"/>
  <cols>
    <col min="1" max="1" width="4.5" customWidth="1"/>
    <col min="2" max="2" width="7" customWidth="1"/>
    <col min="3" max="3" width="1.75" customWidth="1"/>
    <col min="4" max="4" width="27.5" customWidth="1"/>
    <col min="5" max="5" width="14.5" customWidth="1"/>
    <col min="7" max="7" width="23.875" customWidth="1"/>
  </cols>
  <sheetData>
    <row r="6" spans="1:12" ht="30" x14ac:dyDescent="0.15">
      <c r="A6" s="264"/>
      <c r="B6" s="264"/>
      <c r="C6" s="264"/>
      <c r="D6" s="264"/>
      <c r="E6" s="264"/>
      <c r="F6" s="265" t="s">
        <v>412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8.600000000000001" customHeight="1" x14ac:dyDescent="0.15">
      <c r="B15" s="266"/>
      <c r="C15" s="267"/>
      <c r="D15" s="268"/>
      <c r="E15" s="268"/>
      <c r="F15" s="331"/>
      <c r="H15" s="268"/>
      <c r="I15" s="269"/>
      <c r="K15" s="269"/>
    </row>
    <row r="16" spans="1:12" ht="18.600000000000001" customHeight="1" x14ac:dyDescent="0.15">
      <c r="B16" s="266"/>
      <c r="C16" s="267"/>
      <c r="D16" s="268"/>
      <c r="E16" s="268"/>
      <c r="F16" s="331"/>
      <c r="I16" s="268"/>
      <c r="J16" s="269"/>
      <c r="K16" s="268"/>
      <c r="L16" s="269"/>
    </row>
    <row r="17" spans="2:12" ht="18.600000000000001" customHeight="1" x14ac:dyDescent="0.15">
      <c r="B17" s="266"/>
      <c r="C17" s="267"/>
      <c r="D17" s="268"/>
      <c r="E17" s="268"/>
      <c r="F17" s="331"/>
      <c r="H17" s="270"/>
      <c r="I17" s="268"/>
      <c r="J17" s="269"/>
      <c r="K17" s="268"/>
      <c r="L17" s="269"/>
    </row>
    <row r="18" spans="2:12" ht="18.600000000000001" customHeight="1" x14ac:dyDescent="0.15">
      <c r="B18" s="266"/>
      <c r="C18" s="267"/>
      <c r="D18" s="268"/>
      <c r="E18" s="268"/>
      <c r="F18" s="332"/>
      <c r="I18" s="268"/>
      <c r="J18" s="269"/>
      <c r="K18" s="268"/>
      <c r="L18" s="269"/>
    </row>
    <row r="19" spans="2:12" ht="18.600000000000001" customHeight="1" x14ac:dyDescent="0.15">
      <c r="B19" s="266"/>
      <c r="C19" s="267"/>
      <c r="D19" s="271"/>
      <c r="E19" s="268"/>
      <c r="F19" s="332"/>
      <c r="H19" s="268"/>
      <c r="I19" s="269"/>
      <c r="K19" s="268"/>
    </row>
    <row r="20" spans="2:12" ht="18.600000000000001" customHeight="1" x14ac:dyDescent="0.15">
      <c r="B20" s="266"/>
      <c r="C20" s="267"/>
      <c r="D20" s="271"/>
      <c r="E20" s="268"/>
      <c r="F20" s="332"/>
      <c r="H20" s="268"/>
      <c r="I20" s="269"/>
      <c r="K20" s="268"/>
      <c r="L20" s="269"/>
    </row>
    <row r="21" spans="2:12" ht="18.600000000000001" customHeight="1" x14ac:dyDescent="0.15">
      <c r="B21" s="266"/>
      <c r="C21" s="267"/>
      <c r="D21" s="268"/>
      <c r="E21" s="268"/>
      <c r="F21" s="332"/>
      <c r="I21" s="268"/>
      <c r="J21" s="269"/>
      <c r="K21" s="268"/>
    </row>
    <row r="22" spans="2:12" ht="18.600000000000001" customHeight="1" x14ac:dyDescent="0.15">
      <c r="B22" s="266"/>
      <c r="C22" s="267"/>
      <c r="D22" s="268"/>
      <c r="E22" s="268"/>
      <c r="F22" s="332"/>
      <c r="H22" s="270"/>
      <c r="I22" s="268"/>
      <c r="J22" s="269"/>
      <c r="K22" s="268"/>
      <c r="L22" s="269"/>
    </row>
    <row r="23" spans="2:12" ht="18.600000000000001" customHeight="1" x14ac:dyDescent="0.15">
      <c r="B23" s="266"/>
      <c r="D23" s="268"/>
      <c r="E23" s="268"/>
      <c r="F23" s="332"/>
      <c r="I23" s="268"/>
      <c r="J23" s="269"/>
      <c r="K23" s="268"/>
      <c r="L23" s="269"/>
    </row>
    <row r="24" spans="2:12" ht="18.600000000000001" customHeight="1" x14ac:dyDescent="0.15">
      <c r="B24" s="266"/>
      <c r="D24" s="268"/>
      <c r="E24" s="268"/>
      <c r="F24" s="332"/>
      <c r="I24" s="268"/>
      <c r="J24" s="269"/>
      <c r="K24" s="268"/>
      <c r="L24" s="269"/>
    </row>
    <row r="25" spans="2:12" ht="18.600000000000001" customHeight="1" x14ac:dyDescent="0.15">
      <c r="B25" s="266"/>
      <c r="D25" s="268"/>
      <c r="E25" s="268"/>
      <c r="F25" s="332"/>
      <c r="I25" s="268"/>
      <c r="J25" s="269"/>
      <c r="K25" s="268"/>
      <c r="L25" s="269"/>
    </row>
    <row r="26" spans="2:12" ht="18.600000000000001" customHeight="1" x14ac:dyDescent="0.15">
      <c r="B26" s="266"/>
      <c r="D26" s="268"/>
      <c r="E26" s="268"/>
      <c r="F26" s="332"/>
      <c r="I26" s="268"/>
      <c r="J26" s="269"/>
      <c r="K26" s="268"/>
      <c r="L26" s="269"/>
    </row>
    <row r="27" spans="2:12" ht="18.600000000000001" customHeight="1" x14ac:dyDescent="0.15">
      <c r="B27" s="266"/>
      <c r="D27" s="268"/>
      <c r="E27" s="268"/>
      <c r="F27" s="332"/>
      <c r="I27" s="268"/>
      <c r="J27" s="269"/>
    </row>
    <row r="28" spans="2:12" ht="18.600000000000001" customHeight="1" x14ac:dyDescent="0.15">
      <c r="B28" s="266"/>
      <c r="D28" s="268"/>
      <c r="E28" s="268"/>
      <c r="F28" s="332"/>
      <c r="I28" s="268"/>
      <c r="J28" s="269"/>
    </row>
    <row r="29" spans="2:12" ht="18.600000000000001" customHeight="1" x14ac:dyDescent="0.15">
      <c r="B29" s="266"/>
      <c r="D29" s="268"/>
      <c r="E29" s="268"/>
      <c r="F29" s="332"/>
      <c r="I29" s="268"/>
      <c r="J29" s="269"/>
    </row>
    <row r="30" spans="2:12" ht="18.600000000000001" customHeight="1" x14ac:dyDescent="0.15">
      <c r="B30" s="266"/>
      <c r="D30" s="268"/>
      <c r="E30" s="268"/>
      <c r="F30" s="332"/>
      <c r="I30" s="268"/>
      <c r="J30" s="269"/>
    </row>
    <row r="31" spans="2:12" ht="18.600000000000001" customHeight="1" x14ac:dyDescent="0.15">
      <c r="B31" s="266"/>
      <c r="D31" s="268"/>
      <c r="E31" s="268"/>
      <c r="F31" s="332"/>
      <c r="I31" s="268"/>
      <c r="J31" s="269"/>
    </row>
    <row r="32" spans="2:12" ht="18.600000000000001" customHeight="1" x14ac:dyDescent="0.15">
      <c r="B32" s="266"/>
      <c r="D32" s="268"/>
      <c r="E32" s="268"/>
      <c r="F32" s="332"/>
      <c r="I32" s="268"/>
      <c r="J32" s="269"/>
    </row>
    <row r="33" spans="2:10" ht="18.600000000000001" customHeight="1" x14ac:dyDescent="0.15">
      <c r="B33" s="266"/>
      <c r="D33" s="268"/>
      <c r="E33" s="268"/>
      <c r="F33" s="332"/>
      <c r="I33" s="268"/>
      <c r="J33" s="269"/>
    </row>
    <row r="34" spans="2:10" ht="18.600000000000001" customHeight="1" x14ac:dyDescent="0.15">
      <c r="B34" s="266"/>
      <c r="D34" s="268"/>
      <c r="E34" s="268"/>
      <c r="F34" s="332"/>
      <c r="I34" s="268"/>
      <c r="J34" s="269"/>
    </row>
    <row r="35" spans="2:10" ht="18.600000000000001" customHeight="1" x14ac:dyDescent="0.15">
      <c r="B35" s="266"/>
      <c r="D35" s="268"/>
      <c r="E35" s="268"/>
      <c r="F35" s="332"/>
      <c r="H35" s="269"/>
      <c r="I35" s="269"/>
    </row>
    <row r="36" spans="2:10" ht="18.600000000000001" customHeight="1" x14ac:dyDescent="0.15">
      <c r="B36" s="266"/>
      <c r="D36" s="269"/>
      <c r="E36" s="268"/>
      <c r="F36" s="332"/>
      <c r="H36" s="269"/>
      <c r="I36" s="269"/>
    </row>
    <row r="37" spans="2:10" ht="18.600000000000001" customHeight="1" x14ac:dyDescent="0.15">
      <c r="B37" s="266"/>
      <c r="D37" s="268"/>
      <c r="E37" s="268"/>
      <c r="F37" s="332"/>
      <c r="H37" s="269"/>
      <c r="I37" s="269"/>
    </row>
    <row r="38" spans="2:10" ht="18.600000000000001" customHeight="1" x14ac:dyDescent="0.15">
      <c r="B38" s="266"/>
      <c r="D38" s="268"/>
      <c r="E38" s="268"/>
      <c r="F38" s="332"/>
      <c r="H38" s="269"/>
      <c r="I38" s="269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view="pageBreakPreview" zoomScaleNormal="100" zoomScaleSheetLayoutView="100" workbookViewId="0">
      <selection sqref="A1:L1"/>
    </sheetView>
  </sheetViews>
  <sheetFormatPr defaultRowHeight="12" x14ac:dyDescent="0.15"/>
  <cols>
    <col min="1" max="1" width="7.75" style="16" customWidth="1"/>
    <col min="2" max="2" width="9" style="16" customWidth="1"/>
    <col min="3" max="3" width="7.875" style="16" customWidth="1"/>
    <col min="4" max="11" width="7.5" style="16" customWidth="1"/>
    <col min="12" max="12" width="7.875" style="16" customWidth="1"/>
    <col min="13" max="13" width="6.5" style="16" customWidth="1"/>
    <col min="14" max="20" width="6" style="16" customWidth="1"/>
    <col min="21" max="21" width="6.125" style="16" customWidth="1"/>
    <col min="22" max="22" width="4.75" style="16" customWidth="1"/>
    <col min="23" max="30" width="4.125" style="16" customWidth="1"/>
    <col min="31" max="16384" width="9" style="16"/>
  </cols>
  <sheetData>
    <row r="1" spans="1:24" ht="18" customHeight="1" x14ac:dyDescent="0.15">
      <c r="A1" s="599" t="s">
        <v>389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10"/>
      <c r="N1" s="254"/>
      <c r="O1" s="4"/>
      <c r="P1" s="254"/>
      <c r="Q1" s="4"/>
      <c r="R1" s="4"/>
      <c r="S1" s="4"/>
      <c r="T1" s="254"/>
      <c r="U1" s="4"/>
      <c r="V1" s="4"/>
      <c r="W1" s="4"/>
      <c r="X1" s="254"/>
    </row>
    <row r="2" spans="1:24" ht="12.6" customHeight="1" x14ac:dyDescent="0.15">
      <c r="T2" s="76" t="s">
        <v>400</v>
      </c>
    </row>
    <row r="3" spans="1:24" ht="20.25" customHeight="1" x14ac:dyDescent="0.15">
      <c r="A3" s="600" t="s">
        <v>123</v>
      </c>
      <c r="B3" s="601"/>
      <c r="C3" s="49" t="s">
        <v>165</v>
      </c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75"/>
      <c r="O3" s="595" t="s">
        <v>166</v>
      </c>
      <c r="P3" s="596"/>
      <c r="Q3" s="596"/>
      <c r="R3" s="596"/>
      <c r="S3" s="596"/>
      <c r="T3" s="596"/>
    </row>
    <row r="4" spans="1:24" ht="13.5" x14ac:dyDescent="0.15">
      <c r="A4" s="602"/>
      <c r="B4" s="603"/>
      <c r="C4" s="595" t="s">
        <v>167</v>
      </c>
      <c r="D4" s="575"/>
      <c r="E4" s="595" t="s">
        <v>6</v>
      </c>
      <c r="F4" s="575"/>
      <c r="G4" s="595" t="s">
        <v>7</v>
      </c>
      <c r="H4" s="575"/>
      <c r="I4" s="595" t="s">
        <v>8</v>
      </c>
      <c r="J4" s="596"/>
      <c r="K4" s="595" t="s">
        <v>168</v>
      </c>
      <c r="L4" s="596"/>
      <c r="M4" s="596" t="s">
        <v>169</v>
      </c>
      <c r="N4" s="575"/>
      <c r="O4" s="595" t="s">
        <v>170</v>
      </c>
      <c r="P4" s="575"/>
      <c r="Q4" s="595" t="s">
        <v>171</v>
      </c>
      <c r="R4" s="575"/>
      <c r="S4" s="595" t="s">
        <v>9</v>
      </c>
      <c r="T4" s="596"/>
    </row>
    <row r="5" spans="1:24" ht="13.5" x14ac:dyDescent="0.15">
      <c r="A5" s="604"/>
      <c r="B5" s="605"/>
      <c r="C5" s="51" t="s">
        <v>172</v>
      </c>
      <c r="D5" s="51" t="s">
        <v>173</v>
      </c>
      <c r="E5" s="51" t="s">
        <v>172</v>
      </c>
      <c r="F5" s="51" t="s">
        <v>173</v>
      </c>
      <c r="G5" s="51" t="s">
        <v>172</v>
      </c>
      <c r="H5" s="51" t="s">
        <v>173</v>
      </c>
      <c r="I5" s="51" t="s">
        <v>172</v>
      </c>
      <c r="J5" s="49" t="s">
        <v>173</v>
      </c>
      <c r="K5" s="51" t="s">
        <v>172</v>
      </c>
      <c r="L5" s="49" t="s">
        <v>173</v>
      </c>
      <c r="M5" s="75" t="s">
        <v>172</v>
      </c>
      <c r="N5" s="51" t="s">
        <v>173</v>
      </c>
      <c r="O5" s="51" t="s">
        <v>172</v>
      </c>
      <c r="P5" s="51" t="s">
        <v>173</v>
      </c>
      <c r="Q5" s="51" t="s">
        <v>172</v>
      </c>
      <c r="R5" s="51" t="s">
        <v>173</v>
      </c>
      <c r="S5" s="51" t="s">
        <v>172</v>
      </c>
      <c r="T5" s="49" t="s">
        <v>173</v>
      </c>
    </row>
    <row r="6" spans="1:24" ht="15.6" customHeight="1" x14ac:dyDescent="0.15">
      <c r="A6" s="597" t="s">
        <v>174</v>
      </c>
      <c r="B6" s="19" t="s">
        <v>408</v>
      </c>
      <c r="C6" s="402">
        <v>116.6</v>
      </c>
      <c r="D6" s="402">
        <v>115.5</v>
      </c>
      <c r="E6" s="402">
        <v>122.1</v>
      </c>
      <c r="F6" s="402">
        <v>121.8</v>
      </c>
      <c r="G6" s="402">
        <v>128.1</v>
      </c>
      <c r="H6" s="402">
        <v>126.8</v>
      </c>
      <c r="I6" s="402">
        <v>133.5</v>
      </c>
      <c r="J6" s="403">
        <v>133.4</v>
      </c>
      <c r="K6" s="402">
        <v>138.80000000000001</v>
      </c>
      <c r="L6" s="403">
        <v>140.30000000000001</v>
      </c>
      <c r="M6" s="404">
        <v>145</v>
      </c>
      <c r="N6" s="402">
        <v>146.5</v>
      </c>
      <c r="O6" s="402">
        <v>152.4</v>
      </c>
      <c r="P6" s="402">
        <v>152.30000000000001</v>
      </c>
      <c r="Q6" s="402">
        <v>159.5</v>
      </c>
      <c r="R6" s="402">
        <v>154.4</v>
      </c>
      <c r="S6" s="402">
        <v>164.8</v>
      </c>
      <c r="T6" s="403">
        <v>155.5</v>
      </c>
    </row>
    <row r="7" spans="1:24" x14ac:dyDescent="0.15">
      <c r="A7" s="593"/>
      <c r="B7" s="20" t="s">
        <v>175</v>
      </c>
      <c r="C7" s="464">
        <v>116.5</v>
      </c>
      <c r="D7" s="464">
        <v>115.3</v>
      </c>
      <c r="E7" s="464">
        <v>122.3</v>
      </c>
      <c r="F7" s="464">
        <v>121.6</v>
      </c>
      <c r="G7" s="464">
        <v>128.19999999999999</v>
      </c>
      <c r="H7" s="464">
        <v>127.6</v>
      </c>
      <c r="I7" s="464">
        <v>133.80000000000001</v>
      </c>
      <c r="J7" s="465">
        <v>133.5</v>
      </c>
      <c r="K7" s="464">
        <v>138.5</v>
      </c>
      <c r="L7" s="465">
        <v>139.69999999999999</v>
      </c>
      <c r="M7" s="466">
        <v>145.4</v>
      </c>
      <c r="N7" s="464">
        <v>146.4</v>
      </c>
      <c r="O7" s="464">
        <v>152.6</v>
      </c>
      <c r="P7" s="464">
        <v>151.5</v>
      </c>
      <c r="Q7" s="464">
        <v>159.69999999999999</v>
      </c>
      <c r="R7" s="464">
        <v>154.5</v>
      </c>
      <c r="S7" s="464">
        <v>165.1</v>
      </c>
      <c r="T7" s="465">
        <v>156.30000000000001</v>
      </c>
    </row>
    <row r="8" spans="1:24" x14ac:dyDescent="0.15">
      <c r="A8" s="598"/>
      <c r="B8" s="21" t="s">
        <v>176</v>
      </c>
      <c r="C8" s="464">
        <v>116.5</v>
      </c>
      <c r="D8" s="467">
        <v>115.6</v>
      </c>
      <c r="E8" s="464">
        <v>122.5</v>
      </c>
      <c r="F8" s="467">
        <v>121.5</v>
      </c>
      <c r="G8" s="467">
        <v>128.1</v>
      </c>
      <c r="H8" s="467">
        <v>127.2</v>
      </c>
      <c r="I8" s="467">
        <v>133.6</v>
      </c>
      <c r="J8" s="468">
        <v>133.4</v>
      </c>
      <c r="K8" s="464">
        <v>138.80000000000001</v>
      </c>
      <c r="L8" s="468">
        <v>140.19999999999999</v>
      </c>
      <c r="M8" s="466">
        <v>145.19999999999999</v>
      </c>
      <c r="N8" s="467">
        <v>146.80000000000001</v>
      </c>
      <c r="O8" s="467">
        <v>152.69999999999999</v>
      </c>
      <c r="P8" s="467">
        <v>151.9</v>
      </c>
      <c r="Q8" s="467">
        <v>159.9</v>
      </c>
      <c r="R8" s="467">
        <v>154.80000000000001</v>
      </c>
      <c r="S8" s="467">
        <v>165.2</v>
      </c>
      <c r="T8" s="468">
        <v>156.5</v>
      </c>
    </row>
    <row r="9" spans="1:24" ht="15.6" customHeight="1" x14ac:dyDescent="0.15">
      <c r="A9" s="592" t="s">
        <v>177</v>
      </c>
      <c r="B9" s="38" t="s">
        <v>408</v>
      </c>
      <c r="C9" s="405">
        <v>21.9</v>
      </c>
      <c r="D9" s="405">
        <v>21.3</v>
      </c>
      <c r="E9" s="405">
        <v>24.5</v>
      </c>
      <c r="F9" s="405">
        <v>24.2</v>
      </c>
      <c r="G9" s="405">
        <v>28.1</v>
      </c>
      <c r="H9" s="405">
        <v>27</v>
      </c>
      <c r="I9" s="405">
        <v>31.4</v>
      </c>
      <c r="J9" s="406">
        <v>30.4</v>
      </c>
      <c r="K9" s="405">
        <v>34.700000000000003</v>
      </c>
      <c r="L9" s="406">
        <v>34.9</v>
      </c>
      <c r="M9" s="407">
        <v>40</v>
      </c>
      <c r="N9" s="405">
        <v>39.5</v>
      </c>
      <c r="O9" s="405">
        <v>44.8</v>
      </c>
      <c r="P9" s="405">
        <v>45.9</v>
      </c>
      <c r="Q9" s="405">
        <v>49</v>
      </c>
      <c r="R9" s="405">
        <v>48</v>
      </c>
      <c r="S9" s="405">
        <v>54.5</v>
      </c>
      <c r="T9" s="406">
        <v>50.8</v>
      </c>
    </row>
    <row r="10" spans="1:24" x14ac:dyDescent="0.15">
      <c r="A10" s="593"/>
      <c r="B10" s="20" t="s">
        <v>10</v>
      </c>
      <c r="C10" s="464">
        <v>21.4</v>
      </c>
      <c r="D10" s="464">
        <v>21.1</v>
      </c>
      <c r="E10" s="464">
        <v>24.2</v>
      </c>
      <c r="F10" s="464">
        <v>23.8</v>
      </c>
      <c r="G10" s="464">
        <v>27.7</v>
      </c>
      <c r="H10" s="464">
        <v>27</v>
      </c>
      <c r="I10" s="464">
        <v>31.5</v>
      </c>
      <c r="J10" s="465">
        <v>30.3</v>
      </c>
      <c r="K10" s="464">
        <v>34.6</v>
      </c>
      <c r="L10" s="465">
        <v>34.1</v>
      </c>
      <c r="M10" s="466">
        <v>39.4</v>
      </c>
      <c r="N10" s="464">
        <v>39.200000000000003</v>
      </c>
      <c r="O10" s="464">
        <v>44.5</v>
      </c>
      <c r="P10" s="464">
        <v>44.7</v>
      </c>
      <c r="Q10" s="464">
        <v>49.4</v>
      </c>
      <c r="R10" s="464">
        <v>47.9</v>
      </c>
      <c r="S10" s="464">
        <v>54.5</v>
      </c>
      <c r="T10" s="465">
        <v>50.8</v>
      </c>
    </row>
    <row r="11" spans="1:24" x14ac:dyDescent="0.15">
      <c r="A11" s="594"/>
      <c r="B11" s="22" t="s">
        <v>11</v>
      </c>
      <c r="C11" s="469">
        <v>21.4</v>
      </c>
      <c r="D11" s="469">
        <v>20.9</v>
      </c>
      <c r="E11" s="469">
        <v>24</v>
      </c>
      <c r="F11" s="469">
        <v>23.5</v>
      </c>
      <c r="G11" s="469">
        <v>27.2</v>
      </c>
      <c r="H11" s="469">
        <v>26.4</v>
      </c>
      <c r="I11" s="469">
        <v>30.6</v>
      </c>
      <c r="J11" s="470">
        <v>29.8</v>
      </c>
      <c r="K11" s="469">
        <v>34</v>
      </c>
      <c r="L11" s="470">
        <v>34</v>
      </c>
      <c r="M11" s="471">
        <v>38.4</v>
      </c>
      <c r="N11" s="469">
        <v>39</v>
      </c>
      <c r="O11" s="469">
        <v>44</v>
      </c>
      <c r="P11" s="469">
        <v>43.7</v>
      </c>
      <c r="Q11" s="469">
        <v>48.8</v>
      </c>
      <c r="R11" s="469">
        <v>47.2</v>
      </c>
      <c r="S11" s="469">
        <v>53.9</v>
      </c>
      <c r="T11" s="470">
        <v>50</v>
      </c>
    </row>
    <row r="12" spans="1:24" x14ac:dyDescent="0.15">
      <c r="A12" s="78" t="s">
        <v>422</v>
      </c>
    </row>
    <row r="13" spans="1:24" x14ac:dyDescent="0.15">
      <c r="A13" s="13" t="s">
        <v>423</v>
      </c>
    </row>
  </sheetData>
  <mergeCells count="14">
    <mergeCell ref="A1:L1"/>
    <mergeCell ref="A3:B5"/>
    <mergeCell ref="O3:T3"/>
    <mergeCell ref="C4:D4"/>
    <mergeCell ref="E4:F4"/>
    <mergeCell ref="G4:H4"/>
    <mergeCell ref="I4:J4"/>
    <mergeCell ref="S4:T4"/>
    <mergeCell ref="A9:A11"/>
    <mergeCell ref="K4:L4"/>
    <mergeCell ref="M4:N4"/>
    <mergeCell ref="O4:P4"/>
    <mergeCell ref="Q4:R4"/>
    <mergeCell ref="A6:A8"/>
  </mergeCells>
  <phoneticPr fontId="2"/>
  <pageMargins left="0.82677165354330706" right="0.23622047244094488" top="0.3543307086614173" bottom="0.3543307086614173" header="0.31496062992125984" footer="0.31496062992125984"/>
  <pageSetup paperSize="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view="pageBreakPreview" zoomScaleNormal="100" zoomScaleSheetLayoutView="100" workbookViewId="0"/>
  </sheetViews>
  <sheetFormatPr defaultRowHeight="12" x14ac:dyDescent="0.15"/>
  <cols>
    <col min="1" max="1" width="6.5" style="16" customWidth="1"/>
    <col min="2" max="8" width="6" style="16" customWidth="1"/>
    <col min="9" max="9" width="6.125" style="16" customWidth="1"/>
    <col min="10" max="10" width="4.75" style="16" customWidth="1"/>
    <col min="11" max="18" width="4.125" style="16" customWidth="1"/>
    <col min="19" max="16384" width="9" style="16"/>
  </cols>
  <sheetData>
    <row r="1" spans="1:18" ht="21" customHeight="1" x14ac:dyDescent="0.15">
      <c r="A1" s="4"/>
      <c r="B1" s="4"/>
      <c r="C1" s="254"/>
      <c r="D1" s="254"/>
      <c r="E1" s="254"/>
      <c r="F1" s="254"/>
      <c r="G1" s="4"/>
      <c r="H1" s="254"/>
      <c r="I1" s="254"/>
    </row>
    <row r="2" spans="1:18" ht="21" customHeight="1" x14ac:dyDescent="0.15">
      <c r="A2" s="579" t="s">
        <v>270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</row>
    <row r="3" spans="1:18" ht="15" customHeight="1" x14ac:dyDescent="0.15">
      <c r="A3" s="48" t="s">
        <v>260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85"/>
      <c r="R3" s="85" t="s">
        <v>258</v>
      </c>
    </row>
    <row r="4" spans="1:18" ht="25.9" customHeight="1" x14ac:dyDescent="0.15">
      <c r="A4" s="581" t="s">
        <v>245</v>
      </c>
      <c r="B4" s="611" t="s">
        <v>361</v>
      </c>
      <c r="C4" s="606" t="s">
        <v>362</v>
      </c>
      <c r="D4" s="606"/>
      <c r="E4" s="613" t="s">
        <v>359</v>
      </c>
      <c r="F4" s="613"/>
      <c r="G4" s="613" t="s">
        <v>356</v>
      </c>
      <c r="H4" s="613"/>
      <c r="I4" s="606" t="s">
        <v>357</v>
      </c>
      <c r="J4" s="606"/>
      <c r="K4" s="607" t="s">
        <v>358</v>
      </c>
      <c r="L4" s="607"/>
      <c r="M4" s="608" t="s">
        <v>310</v>
      </c>
      <c r="N4" s="609"/>
      <c r="O4" s="608" t="s">
        <v>360</v>
      </c>
      <c r="P4" s="609"/>
      <c r="Q4" s="606" t="s">
        <v>367</v>
      </c>
      <c r="R4" s="610"/>
    </row>
    <row r="5" spans="1:18" ht="18" customHeight="1" x14ac:dyDescent="0.15">
      <c r="A5" s="581"/>
      <c r="B5" s="612"/>
      <c r="C5" s="3" t="s">
        <v>172</v>
      </c>
      <c r="D5" s="3" t="s">
        <v>173</v>
      </c>
      <c r="E5" s="3" t="s">
        <v>172</v>
      </c>
      <c r="F5" s="3" t="s">
        <v>173</v>
      </c>
      <c r="G5" s="3" t="s">
        <v>172</v>
      </c>
      <c r="H5" s="3" t="s">
        <v>173</v>
      </c>
      <c r="I5" s="3" t="s">
        <v>172</v>
      </c>
      <c r="J5" s="3" t="s">
        <v>173</v>
      </c>
      <c r="K5" s="3" t="s">
        <v>172</v>
      </c>
      <c r="L5" s="3" t="s">
        <v>173</v>
      </c>
      <c r="M5" s="3" t="s">
        <v>172</v>
      </c>
      <c r="N5" s="3" t="s">
        <v>173</v>
      </c>
      <c r="O5" s="3" t="s">
        <v>172</v>
      </c>
      <c r="P5" s="3" t="s">
        <v>173</v>
      </c>
      <c r="Q5" s="3" t="s">
        <v>172</v>
      </c>
      <c r="R5" s="63" t="s">
        <v>173</v>
      </c>
    </row>
    <row r="6" spans="1:18" ht="21" customHeight="1" x14ac:dyDescent="0.15">
      <c r="A6" s="292" t="s">
        <v>393</v>
      </c>
      <c r="B6" s="86">
        <v>1043</v>
      </c>
      <c r="C6" s="5">
        <v>494</v>
      </c>
      <c r="D6" s="5">
        <v>536</v>
      </c>
      <c r="E6" s="80" t="s">
        <v>2</v>
      </c>
      <c r="F6" s="80" t="s">
        <v>2</v>
      </c>
      <c r="G6" s="80" t="s">
        <v>2</v>
      </c>
      <c r="H6" s="80" t="s">
        <v>2</v>
      </c>
      <c r="I6" s="77">
        <v>1</v>
      </c>
      <c r="J6" s="80" t="s">
        <v>2</v>
      </c>
      <c r="K6" s="5">
        <v>6</v>
      </c>
      <c r="L6" s="5">
        <v>1</v>
      </c>
      <c r="M6" s="5">
        <v>4</v>
      </c>
      <c r="N6" s="5">
        <v>1</v>
      </c>
      <c r="O6" s="80" t="s">
        <v>2</v>
      </c>
      <c r="P6" s="80" t="s">
        <v>2</v>
      </c>
      <c r="Q6" s="289">
        <v>97.8</v>
      </c>
      <c r="R6" s="290">
        <v>99.6</v>
      </c>
    </row>
    <row r="7" spans="1:18" ht="21" customHeight="1" x14ac:dyDescent="0.15">
      <c r="A7" s="257">
        <v>25</v>
      </c>
      <c r="B7" s="86">
        <v>954</v>
      </c>
      <c r="C7" s="7">
        <v>488</v>
      </c>
      <c r="D7" s="5">
        <v>453</v>
      </c>
      <c r="E7" s="80" t="s">
        <v>2</v>
      </c>
      <c r="F7" s="77">
        <v>1</v>
      </c>
      <c r="G7" s="80" t="s">
        <v>2</v>
      </c>
      <c r="H7" s="80" t="s">
        <v>2</v>
      </c>
      <c r="I7" s="77">
        <v>1</v>
      </c>
      <c r="J7" s="80" t="s">
        <v>2</v>
      </c>
      <c r="K7" s="7">
        <v>5</v>
      </c>
      <c r="L7" s="5">
        <v>1</v>
      </c>
      <c r="M7" s="6">
        <v>4</v>
      </c>
      <c r="N7" s="6">
        <v>1</v>
      </c>
      <c r="O7" s="80" t="s">
        <v>2</v>
      </c>
      <c r="P7" s="80" t="s">
        <v>2</v>
      </c>
      <c r="Q7" s="290">
        <v>98</v>
      </c>
      <c r="R7" s="290">
        <v>99.3</v>
      </c>
    </row>
    <row r="8" spans="1:18" ht="21" customHeight="1" x14ac:dyDescent="0.15">
      <c r="A8" s="256">
        <v>26</v>
      </c>
      <c r="B8" s="86">
        <v>937</v>
      </c>
      <c r="C8" s="5">
        <v>498</v>
      </c>
      <c r="D8" s="5">
        <v>423</v>
      </c>
      <c r="E8" s="80" t="s">
        <v>2</v>
      </c>
      <c r="F8" s="77"/>
      <c r="G8" s="80" t="s">
        <v>2</v>
      </c>
      <c r="H8" s="80" t="s">
        <v>2</v>
      </c>
      <c r="I8" s="80" t="s">
        <v>2</v>
      </c>
      <c r="J8" s="80" t="s">
        <v>2</v>
      </c>
      <c r="K8" s="5">
        <v>1</v>
      </c>
      <c r="L8" s="80" t="s">
        <v>2</v>
      </c>
      <c r="M8" s="5">
        <v>8</v>
      </c>
      <c r="N8" s="5">
        <v>7</v>
      </c>
      <c r="O8" s="80" t="s">
        <v>2</v>
      </c>
      <c r="P8" s="80" t="s">
        <v>2</v>
      </c>
      <c r="Q8" s="289">
        <v>98.2</v>
      </c>
      <c r="R8" s="291">
        <v>98.4</v>
      </c>
    </row>
    <row r="9" spans="1:18" ht="21" customHeight="1" x14ac:dyDescent="0.15">
      <c r="A9" s="257">
        <v>27</v>
      </c>
      <c r="B9" s="86">
        <v>931</v>
      </c>
      <c r="C9" s="5">
        <v>471</v>
      </c>
      <c r="D9" s="5">
        <v>444</v>
      </c>
      <c r="E9" s="80" t="s">
        <v>2</v>
      </c>
      <c r="F9" s="77">
        <v>1</v>
      </c>
      <c r="G9" s="80" t="s">
        <v>2</v>
      </c>
      <c r="H9" s="80" t="s">
        <v>2</v>
      </c>
      <c r="I9" s="77">
        <v>3</v>
      </c>
      <c r="J9" s="80" t="s">
        <v>2</v>
      </c>
      <c r="K9" s="5">
        <v>2</v>
      </c>
      <c r="L9" s="80" t="s">
        <v>2</v>
      </c>
      <c r="M9" s="5">
        <v>7</v>
      </c>
      <c r="N9" s="5">
        <v>3</v>
      </c>
      <c r="O9" s="5">
        <v>1</v>
      </c>
      <c r="P9" s="80" t="s">
        <v>2</v>
      </c>
      <c r="Q9" s="289">
        <v>97.5</v>
      </c>
      <c r="R9" s="291">
        <v>99.1</v>
      </c>
    </row>
    <row r="10" spans="1:18" ht="21" customHeight="1" x14ac:dyDescent="0.15">
      <c r="A10" s="445">
        <v>28</v>
      </c>
      <c r="B10" s="446">
        <v>931</v>
      </c>
      <c r="C10" s="447">
        <v>471</v>
      </c>
      <c r="D10" s="447">
        <v>444</v>
      </c>
      <c r="E10" s="448" t="s">
        <v>2</v>
      </c>
      <c r="F10" s="449">
        <v>1</v>
      </c>
      <c r="G10" s="448" t="s">
        <v>2</v>
      </c>
      <c r="H10" s="448" t="s">
        <v>2</v>
      </c>
      <c r="I10" s="449">
        <v>3</v>
      </c>
      <c r="J10" s="448" t="s">
        <v>2</v>
      </c>
      <c r="K10" s="447">
        <v>2</v>
      </c>
      <c r="L10" s="448" t="s">
        <v>2</v>
      </c>
      <c r="M10" s="447">
        <v>7</v>
      </c>
      <c r="N10" s="447">
        <v>3</v>
      </c>
      <c r="O10" s="447">
        <v>1</v>
      </c>
      <c r="P10" s="448" t="s">
        <v>2</v>
      </c>
      <c r="Q10" s="450">
        <v>97.5</v>
      </c>
      <c r="R10" s="451">
        <v>99.1</v>
      </c>
    </row>
    <row r="11" spans="1:18" ht="15.6" customHeight="1" x14ac:dyDescent="0.15">
      <c r="A11" s="203" t="s">
        <v>5</v>
      </c>
      <c r="B11" s="4"/>
      <c r="C11" s="4"/>
      <c r="D11" s="4"/>
      <c r="E11" s="4"/>
      <c r="F11" s="4"/>
      <c r="G11" s="4"/>
      <c r="H11" s="4"/>
      <c r="I11" s="4"/>
      <c r="J11" s="254"/>
      <c r="K11" s="254"/>
      <c r="L11" s="254"/>
      <c r="M11" s="4"/>
      <c r="N11" s="254"/>
    </row>
    <row r="12" spans="1:18" ht="18" customHeight="1" x14ac:dyDescent="0.15"/>
  </sheetData>
  <mergeCells count="11">
    <mergeCell ref="I4:J4"/>
    <mergeCell ref="K4:L4"/>
    <mergeCell ref="A2:R2"/>
    <mergeCell ref="A4:A5"/>
    <mergeCell ref="M4:N4"/>
    <mergeCell ref="O4:P4"/>
    <mergeCell ref="Q4:R4"/>
    <mergeCell ref="B4:B5"/>
    <mergeCell ref="C4:D4"/>
    <mergeCell ref="E4:F4"/>
    <mergeCell ref="G4:H4"/>
  </mergeCells>
  <phoneticPr fontId="2"/>
  <pageMargins left="0.82677165354330706" right="0.23622047244094488" top="0.3543307086614173" bottom="0.3543307086614173" header="0.31496062992125984" footer="0.31496062992125984"/>
  <pageSetup paperSize="9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view="pageBreakPreview" zoomScaleNormal="100" zoomScaleSheetLayoutView="100" workbookViewId="0"/>
  </sheetViews>
  <sheetFormatPr defaultRowHeight="12" x14ac:dyDescent="0.15"/>
  <cols>
    <col min="1" max="1" width="6.5" style="16" customWidth="1"/>
    <col min="2" max="8" width="6" style="16" customWidth="1"/>
    <col min="9" max="9" width="6.125" style="16" customWidth="1"/>
    <col min="10" max="10" width="4.75" style="16" customWidth="1"/>
    <col min="11" max="18" width="4.125" style="16" customWidth="1"/>
    <col min="19" max="16384" width="9" style="16"/>
  </cols>
  <sheetData>
    <row r="1" spans="1:18" ht="16.149999999999999" customHeight="1" x14ac:dyDescent="0.15"/>
    <row r="2" spans="1:18" ht="16.149999999999999" customHeight="1" x14ac:dyDescent="0.15">
      <c r="A2" s="579" t="s">
        <v>269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</row>
    <row r="3" spans="1:18" ht="15.75" customHeight="1" x14ac:dyDescent="0.15">
      <c r="A3" s="48" t="s">
        <v>260</v>
      </c>
      <c r="R3" s="85" t="s">
        <v>3</v>
      </c>
    </row>
    <row r="4" spans="1:18" ht="25.15" customHeight="1" x14ac:dyDescent="0.15">
      <c r="A4" s="617" t="s">
        <v>4</v>
      </c>
      <c r="B4" s="295" t="s">
        <v>282</v>
      </c>
      <c r="C4" s="619" t="s">
        <v>363</v>
      </c>
      <c r="D4" s="620"/>
      <c r="E4" s="614" t="s">
        <v>364</v>
      </c>
      <c r="F4" s="615"/>
      <c r="G4" s="614" t="s">
        <v>366</v>
      </c>
      <c r="H4" s="615"/>
      <c r="I4" s="606" t="s">
        <v>357</v>
      </c>
      <c r="J4" s="606"/>
      <c r="K4" s="621" t="s">
        <v>358</v>
      </c>
      <c r="L4" s="622"/>
      <c r="M4" s="614" t="s">
        <v>310</v>
      </c>
      <c r="N4" s="615"/>
      <c r="O4" s="608" t="s">
        <v>360</v>
      </c>
      <c r="P4" s="609"/>
      <c r="Q4" s="613" t="s">
        <v>365</v>
      </c>
      <c r="R4" s="616"/>
    </row>
    <row r="5" spans="1:18" ht="18" customHeight="1" x14ac:dyDescent="0.15">
      <c r="A5" s="618"/>
      <c r="B5" s="87" t="s">
        <v>28</v>
      </c>
      <c r="C5" s="88" t="s">
        <v>0</v>
      </c>
      <c r="D5" s="88" t="s">
        <v>1</v>
      </c>
      <c r="E5" s="3" t="s">
        <v>0</v>
      </c>
      <c r="F5" s="3" t="s">
        <v>1</v>
      </c>
      <c r="G5" s="3" t="s">
        <v>0</v>
      </c>
      <c r="H5" s="3" t="s">
        <v>1</v>
      </c>
      <c r="I5" s="3" t="s">
        <v>0</v>
      </c>
      <c r="J5" s="3" t="s">
        <v>1</v>
      </c>
      <c r="K5" s="3" t="s">
        <v>0</v>
      </c>
      <c r="L5" s="63" t="s">
        <v>1</v>
      </c>
      <c r="M5" s="3" t="s">
        <v>0</v>
      </c>
      <c r="N5" s="3" t="s">
        <v>1</v>
      </c>
      <c r="O5" s="3" t="s">
        <v>0</v>
      </c>
      <c r="P5" s="3" t="s">
        <v>1</v>
      </c>
      <c r="Q5" s="3" t="s">
        <v>0</v>
      </c>
      <c r="R5" s="63" t="s">
        <v>1</v>
      </c>
    </row>
    <row r="6" spans="1:18" ht="18" customHeight="1" x14ac:dyDescent="0.15">
      <c r="A6" s="258" t="s">
        <v>393</v>
      </c>
      <c r="B6" s="86">
        <v>884</v>
      </c>
      <c r="C6" s="86">
        <v>239</v>
      </c>
      <c r="D6" s="86">
        <v>236</v>
      </c>
      <c r="E6" s="5">
        <v>57</v>
      </c>
      <c r="F6" s="5">
        <v>100</v>
      </c>
      <c r="G6" s="5">
        <v>10</v>
      </c>
      <c r="H6" s="77">
        <v>5</v>
      </c>
      <c r="I6" s="5">
        <v>2</v>
      </c>
      <c r="J6" s="5">
        <v>0</v>
      </c>
      <c r="K6" s="293">
        <v>80</v>
      </c>
      <c r="L6" s="294">
        <v>96</v>
      </c>
      <c r="M6" s="296">
        <v>19</v>
      </c>
      <c r="N6" s="296">
        <v>40</v>
      </c>
      <c r="O6" s="296"/>
      <c r="P6" s="16">
        <v>1</v>
      </c>
      <c r="Q6" s="289">
        <v>58.7</v>
      </c>
      <c r="R6" s="291">
        <v>49.5</v>
      </c>
    </row>
    <row r="7" spans="1:18" ht="18" customHeight="1" x14ac:dyDescent="0.15">
      <c r="A7" s="283">
        <v>25</v>
      </c>
      <c r="B7" s="6">
        <v>916</v>
      </c>
      <c r="C7" s="5">
        <v>208</v>
      </c>
      <c r="D7" s="5">
        <v>261</v>
      </c>
      <c r="E7" s="5">
        <v>53</v>
      </c>
      <c r="F7" s="5">
        <v>122</v>
      </c>
      <c r="G7" s="5">
        <v>11</v>
      </c>
      <c r="H7" s="77">
        <v>1</v>
      </c>
      <c r="I7" s="5">
        <v>9</v>
      </c>
      <c r="J7" s="5">
        <v>1</v>
      </c>
      <c r="K7" s="297">
        <v>106</v>
      </c>
      <c r="L7" s="294">
        <v>88</v>
      </c>
      <c r="M7" s="296">
        <v>32</v>
      </c>
      <c r="N7" s="296">
        <v>24</v>
      </c>
      <c r="O7" s="296"/>
      <c r="P7" s="16">
        <v>1</v>
      </c>
      <c r="Q7" s="298">
        <v>49.6</v>
      </c>
      <c r="R7" s="291">
        <v>52.5</v>
      </c>
    </row>
    <row r="8" spans="1:18" ht="18" customHeight="1" x14ac:dyDescent="0.15">
      <c r="A8" s="256">
        <v>26</v>
      </c>
      <c r="B8" s="6">
        <v>874</v>
      </c>
      <c r="C8" s="86">
        <v>217</v>
      </c>
      <c r="D8" s="240">
        <v>222</v>
      </c>
      <c r="E8" s="6">
        <v>64</v>
      </c>
      <c r="F8" s="6">
        <v>114</v>
      </c>
      <c r="G8" s="5">
        <v>2</v>
      </c>
      <c r="H8" s="77">
        <v>13</v>
      </c>
      <c r="I8" s="5">
        <v>4</v>
      </c>
      <c r="J8" s="5">
        <v>0</v>
      </c>
      <c r="K8" s="293">
        <v>91</v>
      </c>
      <c r="L8" s="294">
        <v>116</v>
      </c>
      <c r="M8" s="296">
        <v>21</v>
      </c>
      <c r="N8" s="296">
        <v>10</v>
      </c>
      <c r="O8" s="296"/>
      <c r="P8" s="16">
        <v>2</v>
      </c>
      <c r="Q8" s="289">
        <v>54.4</v>
      </c>
      <c r="R8" s="291">
        <v>46.7</v>
      </c>
    </row>
    <row r="9" spans="1:18" ht="18" customHeight="1" x14ac:dyDescent="0.15">
      <c r="A9" s="256">
        <v>27</v>
      </c>
      <c r="B9" s="6">
        <v>862</v>
      </c>
      <c r="C9" s="86">
        <v>187</v>
      </c>
      <c r="D9" s="240">
        <v>270</v>
      </c>
      <c r="E9" s="6">
        <v>42</v>
      </c>
      <c r="F9" s="6">
        <v>93</v>
      </c>
      <c r="G9" s="5">
        <v>6</v>
      </c>
      <c r="H9" s="77">
        <v>2</v>
      </c>
      <c r="I9" s="5">
        <v>9</v>
      </c>
      <c r="J9" s="5">
        <v>0</v>
      </c>
      <c r="K9" s="293">
        <v>96</v>
      </c>
      <c r="L9" s="294">
        <v>113</v>
      </c>
      <c r="M9" s="296">
        <v>16</v>
      </c>
      <c r="N9" s="296">
        <v>28</v>
      </c>
      <c r="O9" s="296">
        <v>1</v>
      </c>
      <c r="P9" s="26">
        <v>1</v>
      </c>
      <c r="Q9" s="289">
        <v>52.5</v>
      </c>
      <c r="R9" s="291">
        <v>53.4</v>
      </c>
    </row>
    <row r="10" spans="1:18" ht="18" customHeight="1" x14ac:dyDescent="0.15">
      <c r="A10" s="445">
        <v>28</v>
      </c>
      <c r="B10" s="454">
        <v>862</v>
      </c>
      <c r="C10" s="446">
        <v>187</v>
      </c>
      <c r="D10" s="455">
        <v>270</v>
      </c>
      <c r="E10" s="454">
        <v>42</v>
      </c>
      <c r="F10" s="454">
        <v>93</v>
      </c>
      <c r="G10" s="447">
        <v>6</v>
      </c>
      <c r="H10" s="449">
        <v>2</v>
      </c>
      <c r="I10" s="447">
        <v>9</v>
      </c>
      <c r="J10" s="447">
        <v>0</v>
      </c>
      <c r="K10" s="456">
        <v>96</v>
      </c>
      <c r="L10" s="457">
        <v>113</v>
      </c>
      <c r="M10" s="458">
        <v>16</v>
      </c>
      <c r="N10" s="458">
        <v>28</v>
      </c>
      <c r="O10" s="458">
        <v>1</v>
      </c>
      <c r="P10" s="459">
        <v>1</v>
      </c>
      <c r="Q10" s="450">
        <v>52.5</v>
      </c>
      <c r="R10" s="451">
        <v>53.4</v>
      </c>
    </row>
    <row r="11" spans="1:18" ht="18" customHeight="1" x14ac:dyDescent="0.15">
      <c r="A11" s="203" t="s">
        <v>5</v>
      </c>
      <c r="B11" s="460"/>
      <c r="C11" s="461"/>
      <c r="D11" s="461"/>
      <c r="E11" s="462"/>
      <c r="F11" s="462"/>
      <c r="G11" s="462"/>
      <c r="H11" s="463"/>
      <c r="I11" s="460"/>
      <c r="J11" s="460"/>
      <c r="K11" s="460"/>
      <c r="L11" s="460"/>
    </row>
  </sheetData>
  <mergeCells count="10">
    <mergeCell ref="M4:N4"/>
    <mergeCell ref="O4:P4"/>
    <mergeCell ref="Q4:R4"/>
    <mergeCell ref="A2:R2"/>
    <mergeCell ref="A4:A5"/>
    <mergeCell ref="C4:D4"/>
    <mergeCell ref="E4:F4"/>
    <mergeCell ref="G4:H4"/>
    <mergeCell ref="I4:J4"/>
    <mergeCell ref="K4:L4"/>
  </mergeCells>
  <phoneticPr fontId="2"/>
  <pageMargins left="0.82677165354330706" right="0.23622047244094488" top="0.3543307086614173" bottom="0.3543307086614173" header="0.31496062992125984" footer="0.31496062992125984"/>
  <pageSetup paperSize="9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/>
  </sheetViews>
  <sheetFormatPr defaultRowHeight="12" x14ac:dyDescent="0.15"/>
  <cols>
    <col min="1" max="1" width="9.375" style="16" customWidth="1"/>
    <col min="2" max="2" width="11.125" style="16" customWidth="1"/>
    <col min="3" max="10" width="9.25" style="16" customWidth="1"/>
    <col min="11" max="11" width="15.125" style="16" customWidth="1"/>
    <col min="12" max="12" width="12.125" style="16" customWidth="1"/>
    <col min="13" max="16384" width="9" style="16"/>
  </cols>
  <sheetData>
    <row r="1" spans="1:11" ht="18.75" x14ac:dyDescent="0.15">
      <c r="A1" s="26"/>
      <c r="B1" s="557" t="s">
        <v>262</v>
      </c>
      <c r="C1" s="557"/>
      <c r="D1" s="557"/>
      <c r="E1" s="557"/>
      <c r="F1" s="557"/>
      <c r="G1" s="557"/>
      <c r="H1" s="557"/>
      <c r="I1" s="557"/>
      <c r="K1" s="10"/>
    </row>
    <row r="2" spans="1:11" ht="18.75" x14ac:dyDescent="0.15">
      <c r="A2" s="204"/>
      <c r="B2" s="8"/>
      <c r="C2" s="8"/>
      <c r="D2" s="8"/>
      <c r="E2" s="8"/>
      <c r="F2" s="8"/>
      <c r="G2" s="8"/>
      <c r="H2" s="623" t="s">
        <v>32</v>
      </c>
      <c r="I2" s="623"/>
    </row>
    <row r="3" spans="1:11" ht="33" customHeight="1" x14ac:dyDescent="0.15">
      <c r="A3" s="624" t="s">
        <v>369</v>
      </c>
      <c r="B3" s="625"/>
      <c r="C3" s="14" t="s">
        <v>349</v>
      </c>
      <c r="D3" s="99" t="s">
        <v>350</v>
      </c>
      <c r="E3" s="99" t="s">
        <v>351</v>
      </c>
      <c r="F3" s="14" t="s">
        <v>352</v>
      </c>
      <c r="G3" s="27" t="s">
        <v>353</v>
      </c>
      <c r="H3" s="14" t="s">
        <v>354</v>
      </c>
      <c r="I3" s="15" t="s">
        <v>145</v>
      </c>
    </row>
    <row r="4" spans="1:11" ht="15" customHeight="1" x14ac:dyDescent="0.15">
      <c r="A4" s="337"/>
      <c r="B4" s="41" t="s">
        <v>394</v>
      </c>
      <c r="C4" s="277">
        <v>7088</v>
      </c>
      <c r="D4" s="277">
        <v>290</v>
      </c>
      <c r="E4" s="277">
        <v>3352</v>
      </c>
      <c r="F4" s="277">
        <v>1352</v>
      </c>
      <c r="G4" s="281" t="s">
        <v>23</v>
      </c>
      <c r="H4" s="277">
        <v>1282</v>
      </c>
      <c r="I4" s="278">
        <v>13364</v>
      </c>
    </row>
    <row r="5" spans="1:11" ht="15" customHeight="1" x14ac:dyDescent="0.15">
      <c r="A5" s="554" t="s">
        <v>395</v>
      </c>
      <c r="B5" s="41">
        <v>25</v>
      </c>
      <c r="C5" s="277">
        <v>7310</v>
      </c>
      <c r="D5" s="277">
        <v>288</v>
      </c>
      <c r="E5" s="277">
        <v>3271</v>
      </c>
      <c r="F5" s="277">
        <v>1461</v>
      </c>
      <c r="G5" s="281" t="s">
        <v>23</v>
      </c>
      <c r="H5" s="277">
        <v>1282</v>
      </c>
      <c r="I5" s="278">
        <v>13612</v>
      </c>
      <c r="K5" s="26"/>
    </row>
    <row r="6" spans="1:11" ht="15" customHeight="1" x14ac:dyDescent="0.15">
      <c r="A6" s="554"/>
      <c r="B6" s="41">
        <v>26</v>
      </c>
      <c r="C6" s="277">
        <v>7415</v>
      </c>
      <c r="D6" s="277">
        <v>315</v>
      </c>
      <c r="E6" s="277">
        <v>2916</v>
      </c>
      <c r="F6" s="277">
        <v>1568</v>
      </c>
      <c r="G6" s="281" t="s">
        <v>23</v>
      </c>
      <c r="H6" s="277">
        <v>1280</v>
      </c>
      <c r="I6" s="278">
        <v>13494</v>
      </c>
    </row>
    <row r="7" spans="1:11" ht="15" customHeight="1" x14ac:dyDescent="0.15">
      <c r="A7" s="338"/>
      <c r="B7" s="365">
        <v>27</v>
      </c>
      <c r="C7" s="355">
        <v>7516</v>
      </c>
      <c r="D7" s="355">
        <v>296</v>
      </c>
      <c r="E7" s="355">
        <v>2598</v>
      </c>
      <c r="F7" s="355">
        <v>1694</v>
      </c>
      <c r="G7" s="366" t="s">
        <v>23</v>
      </c>
      <c r="H7" s="355">
        <v>1266</v>
      </c>
      <c r="I7" s="356">
        <f>SUM(C7:H7)</f>
        <v>13370</v>
      </c>
    </row>
    <row r="8" spans="1:11" ht="15" customHeight="1" x14ac:dyDescent="0.15">
      <c r="A8" s="199"/>
      <c r="B8" s="41" t="s">
        <v>394</v>
      </c>
      <c r="C8" s="277">
        <v>844</v>
      </c>
      <c r="D8" s="281" t="s">
        <v>23</v>
      </c>
      <c r="E8" s="277">
        <v>352</v>
      </c>
      <c r="F8" s="277">
        <v>663</v>
      </c>
      <c r="G8" s="281" t="s">
        <v>23</v>
      </c>
      <c r="H8" s="281" t="s">
        <v>23</v>
      </c>
      <c r="I8" s="278">
        <v>1859</v>
      </c>
      <c r="K8" s="226"/>
    </row>
    <row r="9" spans="1:11" ht="15" customHeight="1" x14ac:dyDescent="0.15">
      <c r="A9" s="555" t="s">
        <v>205</v>
      </c>
      <c r="B9" s="41">
        <v>25</v>
      </c>
      <c r="C9" s="277">
        <v>867</v>
      </c>
      <c r="D9" s="281" t="s">
        <v>23</v>
      </c>
      <c r="E9" s="277">
        <v>287</v>
      </c>
      <c r="F9" s="277">
        <v>764</v>
      </c>
      <c r="G9" s="281" t="s">
        <v>23</v>
      </c>
      <c r="H9" s="281" t="s">
        <v>23</v>
      </c>
      <c r="I9" s="278">
        <v>1918</v>
      </c>
      <c r="K9" s="26"/>
    </row>
    <row r="10" spans="1:11" ht="15" customHeight="1" x14ac:dyDescent="0.15">
      <c r="A10" s="555"/>
      <c r="B10" s="41">
        <v>26</v>
      </c>
      <c r="C10" s="277">
        <v>1016</v>
      </c>
      <c r="D10" s="281" t="s">
        <v>347</v>
      </c>
      <c r="E10" s="277">
        <v>274</v>
      </c>
      <c r="F10" s="277">
        <v>905</v>
      </c>
      <c r="G10" s="281" t="s">
        <v>347</v>
      </c>
      <c r="H10" s="281" t="s">
        <v>347</v>
      </c>
      <c r="I10" s="278">
        <f>C10+E10+F10</f>
        <v>2195</v>
      </c>
      <c r="K10" s="26"/>
    </row>
    <row r="11" spans="1:11" ht="15" customHeight="1" x14ac:dyDescent="0.15">
      <c r="A11" s="338"/>
      <c r="B11" s="365">
        <v>27</v>
      </c>
      <c r="C11" s="355">
        <v>1053</v>
      </c>
      <c r="D11" s="366" t="s">
        <v>347</v>
      </c>
      <c r="E11" s="355">
        <v>273</v>
      </c>
      <c r="F11" s="355">
        <v>923</v>
      </c>
      <c r="G11" s="366" t="s">
        <v>347</v>
      </c>
      <c r="H11" s="366" t="s">
        <v>347</v>
      </c>
      <c r="I11" s="356">
        <f>C11+E11+F11</f>
        <v>2249</v>
      </c>
      <c r="K11" s="26"/>
    </row>
    <row r="12" spans="1:11" ht="15" customHeight="1" x14ac:dyDescent="0.15">
      <c r="A12" s="199"/>
      <c r="B12" s="41" t="s">
        <v>394</v>
      </c>
      <c r="C12" s="277">
        <v>2606</v>
      </c>
      <c r="D12" s="281" t="s">
        <v>23</v>
      </c>
      <c r="E12" s="280">
        <v>1320</v>
      </c>
      <c r="F12" s="282">
        <v>415</v>
      </c>
      <c r="G12" s="281" t="s">
        <v>23</v>
      </c>
      <c r="H12" s="277">
        <v>105</v>
      </c>
      <c r="I12" s="278">
        <v>4446</v>
      </c>
      <c r="K12" s="226"/>
    </row>
    <row r="13" spans="1:11" ht="15" customHeight="1" x14ac:dyDescent="0.15">
      <c r="A13" s="555" t="s">
        <v>206</v>
      </c>
      <c r="B13" s="41">
        <v>25</v>
      </c>
      <c r="C13" s="277">
        <v>2623</v>
      </c>
      <c r="D13" s="281" t="s">
        <v>23</v>
      </c>
      <c r="E13" s="277">
        <v>1315</v>
      </c>
      <c r="F13" s="281">
        <v>492</v>
      </c>
      <c r="G13" s="281" t="s">
        <v>23</v>
      </c>
      <c r="H13" s="277">
        <v>105</v>
      </c>
      <c r="I13" s="278">
        <v>4535</v>
      </c>
    </row>
    <row r="14" spans="1:11" ht="15" customHeight="1" x14ac:dyDescent="0.15">
      <c r="A14" s="555"/>
      <c r="B14" s="41">
        <v>26</v>
      </c>
      <c r="C14" s="277">
        <v>2654</v>
      </c>
      <c r="D14" s="281" t="s">
        <v>23</v>
      </c>
      <c r="E14" s="277">
        <v>1286</v>
      </c>
      <c r="F14" s="281">
        <v>567</v>
      </c>
      <c r="G14" s="281" t="s">
        <v>23</v>
      </c>
      <c r="H14" s="277">
        <v>105</v>
      </c>
      <c r="I14" s="278">
        <f>C14+E14+F14+H14</f>
        <v>4612</v>
      </c>
    </row>
    <row r="15" spans="1:11" ht="15" customHeight="1" x14ac:dyDescent="0.15">
      <c r="A15" s="67"/>
      <c r="B15" s="365">
        <v>27</v>
      </c>
      <c r="C15" s="355">
        <v>2697</v>
      </c>
      <c r="D15" s="366" t="s">
        <v>23</v>
      </c>
      <c r="E15" s="355">
        <v>718</v>
      </c>
      <c r="F15" s="366">
        <v>639</v>
      </c>
      <c r="G15" s="366" t="s">
        <v>23</v>
      </c>
      <c r="H15" s="355">
        <v>105</v>
      </c>
      <c r="I15" s="356">
        <f>C15+E15+F15+H15</f>
        <v>4159</v>
      </c>
    </row>
    <row r="16" spans="1:11" ht="15" customHeight="1" x14ac:dyDescent="0.15">
      <c r="A16" s="337"/>
      <c r="B16" s="41" t="s">
        <v>394</v>
      </c>
      <c r="C16" s="281" t="s">
        <v>23</v>
      </c>
      <c r="D16" s="281" t="s">
        <v>23</v>
      </c>
      <c r="E16" s="107">
        <v>1136</v>
      </c>
      <c r="F16" s="198">
        <v>19</v>
      </c>
      <c r="G16" s="82">
        <v>829</v>
      </c>
      <c r="H16" s="281" t="s">
        <v>23</v>
      </c>
      <c r="I16" s="278">
        <v>1984</v>
      </c>
    </row>
    <row r="17" spans="1:11" ht="15" customHeight="1" x14ac:dyDescent="0.15">
      <c r="A17" s="554" t="s">
        <v>261</v>
      </c>
      <c r="B17" s="41">
        <v>25</v>
      </c>
      <c r="C17" s="281" t="s">
        <v>23</v>
      </c>
      <c r="D17" s="281" t="s">
        <v>23</v>
      </c>
      <c r="E17" s="82">
        <v>1127</v>
      </c>
      <c r="F17" s="233">
        <v>15</v>
      </c>
      <c r="G17" s="82">
        <v>828</v>
      </c>
      <c r="H17" s="281" t="s">
        <v>23</v>
      </c>
      <c r="I17" s="278">
        <v>1970</v>
      </c>
      <c r="K17" s="25"/>
    </row>
    <row r="18" spans="1:11" ht="15" customHeight="1" x14ac:dyDescent="0.15">
      <c r="A18" s="554"/>
      <c r="B18" s="41">
        <v>26</v>
      </c>
      <c r="C18" s="281" t="s">
        <v>347</v>
      </c>
      <c r="D18" s="281" t="s">
        <v>347</v>
      </c>
      <c r="E18" s="82">
        <v>328</v>
      </c>
      <c r="F18" s="113" t="s">
        <v>347</v>
      </c>
      <c r="G18" s="82">
        <v>150</v>
      </c>
      <c r="H18" s="281" t="s">
        <v>347</v>
      </c>
      <c r="I18" s="278">
        <v>478</v>
      </c>
    </row>
    <row r="19" spans="1:11" ht="15" customHeight="1" x14ac:dyDescent="0.15">
      <c r="A19" s="472"/>
      <c r="B19" s="365">
        <v>27</v>
      </c>
      <c r="C19" s="366" t="s">
        <v>347</v>
      </c>
      <c r="D19" s="366" t="s">
        <v>347</v>
      </c>
      <c r="E19" s="367">
        <v>1270</v>
      </c>
      <c r="F19" s="368" t="s">
        <v>347</v>
      </c>
      <c r="G19" s="367">
        <v>887</v>
      </c>
      <c r="H19" s="366" t="s">
        <v>347</v>
      </c>
      <c r="I19" s="356">
        <v>2157</v>
      </c>
    </row>
    <row r="20" spans="1:11" ht="15" customHeight="1" x14ac:dyDescent="0.15">
      <c r="A20" s="199"/>
      <c r="B20" s="41" t="s">
        <v>394</v>
      </c>
      <c r="C20" s="277">
        <v>10538</v>
      </c>
      <c r="D20" s="277">
        <v>290</v>
      </c>
      <c r="E20" s="277">
        <v>6160</v>
      </c>
      <c r="F20" s="277">
        <v>2449</v>
      </c>
      <c r="G20" s="82">
        <v>829</v>
      </c>
      <c r="H20" s="277">
        <v>1387</v>
      </c>
      <c r="I20" s="278">
        <v>21653</v>
      </c>
    </row>
    <row r="21" spans="1:11" ht="15" customHeight="1" x14ac:dyDescent="0.15">
      <c r="A21" s="555" t="s">
        <v>28</v>
      </c>
      <c r="B21" s="41">
        <v>25</v>
      </c>
      <c r="C21" s="277">
        <v>10800</v>
      </c>
      <c r="D21" s="277">
        <v>288</v>
      </c>
      <c r="E21" s="277">
        <v>6000</v>
      </c>
      <c r="F21" s="277">
        <v>2732</v>
      </c>
      <c r="G21" s="82">
        <v>828</v>
      </c>
      <c r="H21" s="277">
        <v>1387</v>
      </c>
      <c r="I21" s="278">
        <v>22035</v>
      </c>
      <c r="K21" s="25"/>
    </row>
    <row r="22" spans="1:11" ht="15" customHeight="1" x14ac:dyDescent="0.15">
      <c r="A22" s="555"/>
      <c r="B22" s="41">
        <v>26</v>
      </c>
      <c r="C22" s="277">
        <v>11085</v>
      </c>
      <c r="D22" s="277">
        <v>315</v>
      </c>
      <c r="E22" s="277">
        <v>4804</v>
      </c>
      <c r="F22" s="277">
        <v>3040</v>
      </c>
      <c r="G22" s="82">
        <v>150</v>
      </c>
      <c r="H22" s="277">
        <v>1385</v>
      </c>
      <c r="I22" s="278">
        <v>20779</v>
      </c>
    </row>
    <row r="23" spans="1:11" ht="15" customHeight="1" x14ac:dyDescent="0.15">
      <c r="A23" s="223"/>
      <c r="B23" s="365">
        <v>27</v>
      </c>
      <c r="C23" s="355">
        <v>11266</v>
      </c>
      <c r="D23" s="355">
        <v>296</v>
      </c>
      <c r="E23" s="355">
        <v>4859</v>
      </c>
      <c r="F23" s="355">
        <v>3256</v>
      </c>
      <c r="G23" s="367">
        <v>887</v>
      </c>
      <c r="H23" s="355">
        <v>1371</v>
      </c>
      <c r="I23" s="356">
        <f>SUM(C23:H23)</f>
        <v>21935</v>
      </c>
      <c r="K23" s="11"/>
    </row>
    <row r="24" spans="1:11" ht="15" customHeight="1" x14ac:dyDescent="0.15">
      <c r="A24" s="160" t="s">
        <v>267</v>
      </c>
      <c r="B24" s="160"/>
      <c r="C24" s="160"/>
      <c r="D24" s="160"/>
      <c r="E24" s="160"/>
      <c r="F24" s="160"/>
      <c r="G24" s="160"/>
      <c r="H24" s="160"/>
      <c r="I24" s="160"/>
      <c r="K24" s="11"/>
    </row>
    <row r="25" spans="1:11" ht="15" customHeight="1" x14ac:dyDescent="0.15">
      <c r="K25" s="11"/>
    </row>
    <row r="28" spans="1:11" ht="12" customHeight="1" x14ac:dyDescent="0.15"/>
    <row r="41" spans="4:4" x14ac:dyDescent="0.15">
      <c r="D41" s="18"/>
    </row>
  </sheetData>
  <mergeCells count="8">
    <mergeCell ref="B1:I1"/>
    <mergeCell ref="H2:I2"/>
    <mergeCell ref="A3:B3"/>
    <mergeCell ref="A21:A22"/>
    <mergeCell ref="A5:A6"/>
    <mergeCell ref="A9:A10"/>
    <mergeCell ref="A13:A14"/>
    <mergeCell ref="A17:A18"/>
  </mergeCells>
  <phoneticPr fontId="2"/>
  <pageMargins left="0.59055118110236227" right="0.51181102362204722" top="0.78740157480314965" bottom="0.98425196850393704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6"/>
  <sheetViews>
    <sheetView view="pageBreakPreview" zoomScaleNormal="100" zoomScaleSheetLayoutView="100" workbookViewId="0"/>
  </sheetViews>
  <sheetFormatPr defaultRowHeight="12" x14ac:dyDescent="0.15"/>
  <cols>
    <col min="1" max="1" width="9.375" style="16" customWidth="1"/>
    <col min="2" max="2" width="11.125" style="16" customWidth="1"/>
    <col min="3" max="21" width="9.25" style="16" customWidth="1"/>
    <col min="22" max="22" width="15.125" style="16" customWidth="1"/>
    <col min="23" max="23" width="12.125" style="16" customWidth="1"/>
    <col min="24" max="16384" width="9" style="16"/>
  </cols>
  <sheetData>
    <row r="2" spans="1:32" ht="18.75" x14ac:dyDescent="0.15">
      <c r="A2" s="599" t="s">
        <v>268</v>
      </c>
      <c r="B2" s="599"/>
      <c r="C2" s="599"/>
      <c r="D2" s="599"/>
      <c r="E2" s="599"/>
      <c r="F2" s="599"/>
      <c r="G2" s="599"/>
      <c r="H2" s="599"/>
      <c r="I2" s="599"/>
      <c r="J2" s="599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32" s="10" customFormat="1" ht="27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8"/>
      <c r="K3" s="11"/>
      <c r="L3" s="11"/>
      <c r="M3" s="11"/>
      <c r="N3" s="11"/>
      <c r="O3" s="11"/>
      <c r="P3" s="11"/>
      <c r="Q3" s="11"/>
      <c r="R3" s="11"/>
      <c r="S3" s="11"/>
      <c r="T3" s="11"/>
      <c r="U3" s="76" t="s">
        <v>24</v>
      </c>
    </row>
    <row r="4" spans="1:32" s="11" customFormat="1" ht="33" customHeight="1" x14ac:dyDescent="0.15">
      <c r="A4" s="624" t="s">
        <v>369</v>
      </c>
      <c r="B4" s="625"/>
      <c r="C4" s="14" t="s">
        <v>85</v>
      </c>
      <c r="D4" s="14" t="s">
        <v>86</v>
      </c>
      <c r="E4" s="14" t="s">
        <v>87</v>
      </c>
      <c r="F4" s="14" t="s">
        <v>88</v>
      </c>
      <c r="G4" s="14" t="s">
        <v>89</v>
      </c>
      <c r="H4" s="14" t="s">
        <v>90</v>
      </c>
      <c r="I4" s="14" t="s">
        <v>91</v>
      </c>
      <c r="J4" s="15" t="s">
        <v>92</v>
      </c>
      <c r="K4" s="179" t="s">
        <v>93</v>
      </c>
      <c r="L4" s="14" t="s">
        <v>94</v>
      </c>
      <c r="M4" s="14" t="s">
        <v>95</v>
      </c>
      <c r="N4" s="14" t="s">
        <v>96</v>
      </c>
      <c r="O4" s="14" t="s">
        <v>97</v>
      </c>
      <c r="P4" s="14" t="s">
        <v>98</v>
      </c>
      <c r="Q4" s="419" t="s">
        <v>99</v>
      </c>
      <c r="R4" s="14" t="s">
        <v>100</v>
      </c>
      <c r="S4" s="14" t="s">
        <v>101</v>
      </c>
      <c r="T4" s="14" t="s">
        <v>102</v>
      </c>
      <c r="U4" s="15" t="s">
        <v>103</v>
      </c>
    </row>
    <row r="5" spans="1:32" ht="20.25" customHeight="1" x14ac:dyDescent="0.15">
      <c r="A5" s="340"/>
      <c r="B5" s="143" t="s">
        <v>306</v>
      </c>
      <c r="C5" s="277">
        <v>281484</v>
      </c>
      <c r="D5" s="277">
        <v>3331</v>
      </c>
      <c r="E5" s="277">
        <v>4982</v>
      </c>
      <c r="F5" s="277">
        <v>10779</v>
      </c>
      <c r="G5" s="277">
        <v>16688</v>
      </c>
      <c r="H5" s="277">
        <v>8911</v>
      </c>
      <c r="I5" s="277">
        <v>11878</v>
      </c>
      <c r="J5" s="278">
        <v>5352</v>
      </c>
      <c r="K5" s="280">
        <v>16158</v>
      </c>
      <c r="L5" s="277">
        <v>2110</v>
      </c>
      <c r="M5" s="277">
        <v>26076</v>
      </c>
      <c r="N5" s="277">
        <v>18730</v>
      </c>
      <c r="O5" s="277">
        <v>54032</v>
      </c>
      <c r="P5" s="277">
        <v>50749</v>
      </c>
      <c r="Q5" s="277">
        <v>2400</v>
      </c>
      <c r="R5" s="277">
        <v>14450</v>
      </c>
      <c r="S5" s="277">
        <v>6306</v>
      </c>
      <c r="T5" s="278">
        <v>13364</v>
      </c>
      <c r="U5" s="144">
        <v>15188</v>
      </c>
      <c r="V5" s="26"/>
      <c r="W5" s="187"/>
      <c r="X5" s="26"/>
      <c r="Y5" s="26"/>
      <c r="Z5" s="26"/>
      <c r="AA5" s="26"/>
      <c r="AB5" s="26"/>
      <c r="AC5" s="26"/>
      <c r="AD5" s="26"/>
      <c r="AE5" s="26"/>
      <c r="AF5" s="26"/>
    </row>
    <row r="6" spans="1:32" s="26" customFormat="1" ht="20.25" customHeight="1" x14ac:dyDescent="0.15">
      <c r="A6" s="626" t="s">
        <v>204</v>
      </c>
      <c r="B6" s="143">
        <v>25</v>
      </c>
      <c r="C6" s="277">
        <v>285049</v>
      </c>
      <c r="D6" s="277">
        <v>3415</v>
      </c>
      <c r="E6" s="277">
        <v>5032</v>
      </c>
      <c r="F6" s="277">
        <v>10961</v>
      </c>
      <c r="G6" s="277">
        <v>16717</v>
      </c>
      <c r="H6" s="277">
        <v>9063</v>
      </c>
      <c r="I6" s="277">
        <v>11754</v>
      </c>
      <c r="J6" s="278">
        <v>5417</v>
      </c>
      <c r="K6" s="280">
        <v>16249</v>
      </c>
      <c r="L6" s="277">
        <v>2100</v>
      </c>
      <c r="M6" s="277">
        <v>26305</v>
      </c>
      <c r="N6" s="277">
        <v>19322</v>
      </c>
      <c r="O6" s="277">
        <v>55405</v>
      </c>
      <c r="P6" s="277">
        <v>51035</v>
      </c>
      <c r="Q6" s="277">
        <v>2407</v>
      </c>
      <c r="R6" s="277">
        <v>14654</v>
      </c>
      <c r="S6" s="277">
        <v>6360</v>
      </c>
      <c r="T6" s="277">
        <v>13612</v>
      </c>
      <c r="U6" s="144">
        <v>15241</v>
      </c>
      <c r="W6" s="187"/>
    </row>
    <row r="7" spans="1:32" s="26" customFormat="1" ht="20.25" customHeight="1" x14ac:dyDescent="0.15">
      <c r="A7" s="626"/>
      <c r="B7" s="143">
        <v>26</v>
      </c>
      <c r="C7" s="277">
        <v>288223</v>
      </c>
      <c r="D7" s="277">
        <v>3411</v>
      </c>
      <c r="E7" s="277">
        <v>4973</v>
      </c>
      <c r="F7" s="277">
        <v>11151</v>
      </c>
      <c r="G7" s="277">
        <v>17098</v>
      </c>
      <c r="H7" s="277">
        <v>9073</v>
      </c>
      <c r="I7" s="277">
        <v>12030</v>
      </c>
      <c r="J7" s="278">
        <v>5460</v>
      </c>
      <c r="K7" s="280">
        <v>16438</v>
      </c>
      <c r="L7" s="277">
        <v>2103</v>
      </c>
      <c r="M7" s="277">
        <v>26572</v>
      </c>
      <c r="N7" s="277">
        <v>19308</v>
      </c>
      <c r="O7" s="277">
        <v>56476</v>
      </c>
      <c r="P7" s="277">
        <v>51537</v>
      </c>
      <c r="Q7" s="277">
        <v>2377</v>
      </c>
      <c r="R7" s="277">
        <v>14900</v>
      </c>
      <c r="S7" s="277">
        <v>6467</v>
      </c>
      <c r="T7" s="277">
        <v>13494</v>
      </c>
      <c r="U7" s="144">
        <v>15355</v>
      </c>
      <c r="W7" s="187"/>
    </row>
    <row r="8" spans="1:32" s="26" customFormat="1" ht="20.25" customHeight="1" x14ac:dyDescent="0.15">
      <c r="A8" s="473"/>
      <c r="B8" s="400">
        <v>27</v>
      </c>
      <c r="C8" s="355">
        <v>290336</v>
      </c>
      <c r="D8" s="355">
        <v>3456</v>
      </c>
      <c r="E8" s="355">
        <v>5025</v>
      </c>
      <c r="F8" s="355">
        <v>11225</v>
      </c>
      <c r="G8" s="355">
        <v>17296</v>
      </c>
      <c r="H8" s="355">
        <v>9171</v>
      </c>
      <c r="I8" s="355">
        <v>12019</v>
      </c>
      <c r="J8" s="356">
        <v>5629</v>
      </c>
      <c r="K8" s="409">
        <v>16723</v>
      </c>
      <c r="L8" s="355">
        <v>2122</v>
      </c>
      <c r="M8" s="355">
        <v>26659</v>
      </c>
      <c r="N8" s="355">
        <v>19770</v>
      </c>
      <c r="O8" s="355">
        <v>56762</v>
      </c>
      <c r="P8" s="355">
        <v>51512</v>
      </c>
      <c r="Q8" s="355">
        <v>2396</v>
      </c>
      <c r="R8" s="355">
        <v>15145</v>
      </c>
      <c r="S8" s="355">
        <v>6762</v>
      </c>
      <c r="T8" s="355">
        <v>13370</v>
      </c>
      <c r="U8" s="401">
        <v>15294</v>
      </c>
      <c r="V8" s="474"/>
      <c r="W8" s="187"/>
    </row>
    <row r="9" spans="1:32" ht="20.25" customHeight="1" x14ac:dyDescent="0.15">
      <c r="A9" s="335"/>
      <c r="B9" s="143" t="s">
        <v>306</v>
      </c>
      <c r="C9" s="277">
        <v>51311</v>
      </c>
      <c r="D9" s="277">
        <v>572</v>
      </c>
      <c r="E9" s="277">
        <v>842</v>
      </c>
      <c r="F9" s="277">
        <v>2081</v>
      </c>
      <c r="G9" s="277">
        <v>2739</v>
      </c>
      <c r="H9" s="277">
        <v>2054</v>
      </c>
      <c r="I9" s="277">
        <v>3157</v>
      </c>
      <c r="J9" s="278">
        <v>1163</v>
      </c>
      <c r="K9" s="280">
        <v>2612</v>
      </c>
      <c r="L9" s="277">
        <v>589</v>
      </c>
      <c r="M9" s="277">
        <v>3292</v>
      </c>
      <c r="N9" s="277">
        <v>5795</v>
      </c>
      <c r="O9" s="281">
        <v>21183</v>
      </c>
      <c r="P9" s="281" t="s">
        <v>23</v>
      </c>
      <c r="Q9" s="281" t="s">
        <v>23</v>
      </c>
      <c r="R9" s="277">
        <v>785</v>
      </c>
      <c r="S9" s="277">
        <v>392</v>
      </c>
      <c r="T9" s="278">
        <v>1859</v>
      </c>
      <c r="U9" s="144">
        <v>2196</v>
      </c>
      <c r="W9" s="187"/>
    </row>
    <row r="10" spans="1:32" ht="20.25" customHeight="1" x14ac:dyDescent="0.15">
      <c r="A10" s="555" t="s">
        <v>205</v>
      </c>
      <c r="B10" s="143">
        <v>25</v>
      </c>
      <c r="C10" s="277">
        <v>53420</v>
      </c>
      <c r="D10" s="277">
        <v>602</v>
      </c>
      <c r="E10" s="277">
        <v>879</v>
      </c>
      <c r="F10" s="277">
        <v>2126</v>
      </c>
      <c r="G10" s="277">
        <v>2838</v>
      </c>
      <c r="H10" s="277">
        <v>2100</v>
      </c>
      <c r="I10" s="277">
        <v>3291</v>
      </c>
      <c r="J10" s="278">
        <v>1170</v>
      </c>
      <c r="K10" s="280">
        <v>2700</v>
      </c>
      <c r="L10" s="277">
        <v>593</v>
      </c>
      <c r="M10" s="277">
        <v>3400</v>
      </c>
      <c r="N10" s="277">
        <v>6319</v>
      </c>
      <c r="O10" s="281">
        <v>22209</v>
      </c>
      <c r="P10" s="281" t="s">
        <v>23</v>
      </c>
      <c r="Q10" s="281" t="s">
        <v>23</v>
      </c>
      <c r="R10" s="277">
        <v>885</v>
      </c>
      <c r="S10" s="277">
        <v>384</v>
      </c>
      <c r="T10" s="277">
        <v>1918</v>
      </c>
      <c r="U10" s="144">
        <v>2006</v>
      </c>
      <c r="V10" s="26"/>
      <c r="W10" s="187"/>
      <c r="X10" s="26"/>
      <c r="Y10" s="26"/>
      <c r="Z10" s="26"/>
      <c r="AA10" s="26"/>
    </row>
    <row r="11" spans="1:32" ht="20.25" customHeight="1" x14ac:dyDescent="0.15">
      <c r="A11" s="555"/>
      <c r="B11" s="143">
        <v>26</v>
      </c>
      <c r="C11" s="277">
        <v>48817</v>
      </c>
      <c r="D11" s="277">
        <v>643</v>
      </c>
      <c r="E11" s="277">
        <v>938</v>
      </c>
      <c r="F11" s="277">
        <v>2188</v>
      </c>
      <c r="G11" s="277">
        <v>3067</v>
      </c>
      <c r="H11" s="277">
        <v>2310</v>
      </c>
      <c r="I11" s="277">
        <v>3568</v>
      </c>
      <c r="J11" s="278">
        <v>1255</v>
      </c>
      <c r="K11" s="280">
        <v>2884</v>
      </c>
      <c r="L11" s="277">
        <v>625</v>
      </c>
      <c r="M11" s="277">
        <v>3544</v>
      </c>
      <c r="N11" s="277">
        <v>6852</v>
      </c>
      <c r="O11" s="281">
        <v>23448</v>
      </c>
      <c r="P11" s="281" t="s">
        <v>23</v>
      </c>
      <c r="Q11" s="281" t="s">
        <v>23</v>
      </c>
      <c r="R11" s="277">
        <v>970</v>
      </c>
      <c r="S11" s="277">
        <v>386</v>
      </c>
      <c r="T11" s="277">
        <v>2195</v>
      </c>
      <c r="U11" s="144">
        <v>2194</v>
      </c>
      <c r="V11" s="26"/>
      <c r="W11" s="187"/>
      <c r="X11" s="26"/>
      <c r="Y11" s="26"/>
      <c r="Z11" s="26"/>
      <c r="AA11" s="26"/>
    </row>
    <row r="12" spans="1:32" ht="20.25" customHeight="1" x14ac:dyDescent="0.15">
      <c r="A12" s="338"/>
      <c r="B12" s="400">
        <v>27</v>
      </c>
      <c r="C12" s="355">
        <v>60386</v>
      </c>
      <c r="D12" s="355">
        <v>671</v>
      </c>
      <c r="E12" s="355">
        <v>1028</v>
      </c>
      <c r="F12" s="355">
        <v>2262</v>
      </c>
      <c r="G12" s="355">
        <v>3299</v>
      </c>
      <c r="H12" s="355">
        <v>2500</v>
      </c>
      <c r="I12" s="355">
        <v>3850</v>
      </c>
      <c r="J12" s="356">
        <v>1349</v>
      </c>
      <c r="K12" s="409">
        <v>3066</v>
      </c>
      <c r="L12" s="355">
        <v>643</v>
      </c>
      <c r="M12" s="355">
        <v>3667</v>
      </c>
      <c r="N12" s="355">
        <v>7397</v>
      </c>
      <c r="O12" s="366">
        <v>24661</v>
      </c>
      <c r="P12" s="366" t="s">
        <v>347</v>
      </c>
      <c r="Q12" s="366" t="s">
        <v>347</v>
      </c>
      <c r="R12" s="355">
        <v>1074</v>
      </c>
      <c r="S12" s="355">
        <v>389</v>
      </c>
      <c r="T12" s="355">
        <v>2249</v>
      </c>
      <c r="U12" s="401">
        <v>2281</v>
      </c>
      <c r="W12" s="187"/>
    </row>
    <row r="13" spans="1:32" ht="20.25" customHeight="1" x14ac:dyDescent="0.15">
      <c r="A13" s="335"/>
      <c r="B13" s="143" t="s">
        <v>306</v>
      </c>
      <c r="C13" s="277">
        <v>98997</v>
      </c>
      <c r="D13" s="277">
        <v>697</v>
      </c>
      <c r="E13" s="277">
        <v>1601</v>
      </c>
      <c r="F13" s="278">
        <v>3022</v>
      </c>
      <c r="G13" s="278">
        <v>5089</v>
      </c>
      <c r="H13" s="278">
        <v>2832</v>
      </c>
      <c r="I13" s="278">
        <v>4631</v>
      </c>
      <c r="J13" s="278">
        <v>1702</v>
      </c>
      <c r="K13" s="280">
        <v>3869</v>
      </c>
      <c r="L13" s="279">
        <v>823</v>
      </c>
      <c r="M13" s="278">
        <v>13345</v>
      </c>
      <c r="N13" s="277">
        <v>13043</v>
      </c>
      <c r="O13" s="277">
        <v>37949</v>
      </c>
      <c r="P13" s="281" t="s">
        <v>23</v>
      </c>
      <c r="Q13" s="281" t="s">
        <v>23</v>
      </c>
      <c r="R13" s="277">
        <v>1907</v>
      </c>
      <c r="S13" s="279">
        <v>1315</v>
      </c>
      <c r="T13" s="277">
        <v>4446</v>
      </c>
      <c r="U13" s="278">
        <v>2726</v>
      </c>
      <c r="W13" s="187"/>
    </row>
    <row r="14" spans="1:32" ht="20.25" customHeight="1" x14ac:dyDescent="0.15">
      <c r="A14" s="555" t="s">
        <v>206</v>
      </c>
      <c r="B14" s="143">
        <v>25</v>
      </c>
      <c r="C14" s="277">
        <v>100637</v>
      </c>
      <c r="D14" s="277">
        <v>705</v>
      </c>
      <c r="E14" s="277">
        <v>1566</v>
      </c>
      <c r="F14" s="277">
        <v>3107</v>
      </c>
      <c r="G14" s="277">
        <v>5024</v>
      </c>
      <c r="H14" s="277">
        <v>2830</v>
      </c>
      <c r="I14" s="277">
        <v>4835</v>
      </c>
      <c r="J14" s="278">
        <v>1718</v>
      </c>
      <c r="K14" s="280">
        <v>3929</v>
      </c>
      <c r="L14" s="277">
        <v>834</v>
      </c>
      <c r="M14" s="277">
        <v>13457</v>
      </c>
      <c r="N14" s="277">
        <v>13452</v>
      </c>
      <c r="O14" s="277">
        <v>39160</v>
      </c>
      <c r="P14" s="281" t="s">
        <v>23</v>
      </c>
      <c r="Q14" s="281" t="s">
        <v>23</v>
      </c>
      <c r="R14" s="277">
        <v>1919</v>
      </c>
      <c r="S14" s="277">
        <v>1315</v>
      </c>
      <c r="T14" s="277">
        <v>4535</v>
      </c>
      <c r="U14" s="278">
        <v>2251</v>
      </c>
      <c r="W14" s="187"/>
    </row>
    <row r="15" spans="1:32" ht="20.25" customHeight="1" x14ac:dyDescent="0.15">
      <c r="A15" s="555"/>
      <c r="B15" s="143">
        <v>26</v>
      </c>
      <c r="C15" s="277">
        <v>96609</v>
      </c>
      <c r="D15" s="277">
        <v>645</v>
      </c>
      <c r="E15" s="277">
        <v>1571</v>
      </c>
      <c r="F15" s="277">
        <v>3059</v>
      </c>
      <c r="G15" s="277">
        <v>5093</v>
      </c>
      <c r="H15" s="277">
        <v>2866</v>
      </c>
      <c r="I15" s="277">
        <v>4438</v>
      </c>
      <c r="J15" s="278">
        <v>1724</v>
      </c>
      <c r="K15" s="280">
        <v>3953</v>
      </c>
      <c r="L15" s="277">
        <v>838</v>
      </c>
      <c r="M15" s="277">
        <v>13535</v>
      </c>
      <c r="N15" s="277">
        <v>13701</v>
      </c>
      <c r="O15" s="277">
        <v>40109</v>
      </c>
      <c r="P15" s="281" t="s">
        <v>23</v>
      </c>
      <c r="Q15" s="281" t="s">
        <v>23</v>
      </c>
      <c r="R15" s="277">
        <v>1948</v>
      </c>
      <c r="S15" s="277">
        <v>1268</v>
      </c>
      <c r="T15" s="277">
        <v>4612</v>
      </c>
      <c r="U15" s="278">
        <v>2184</v>
      </c>
      <c r="W15" s="187"/>
    </row>
    <row r="16" spans="1:32" ht="20.25" customHeight="1" x14ac:dyDescent="0.15">
      <c r="A16" s="338"/>
      <c r="B16" s="400">
        <v>27</v>
      </c>
      <c r="C16" s="355">
        <v>101418</v>
      </c>
      <c r="D16" s="355">
        <v>667</v>
      </c>
      <c r="E16" s="355">
        <v>1604</v>
      </c>
      <c r="F16" s="355">
        <v>3054</v>
      </c>
      <c r="G16" s="355">
        <v>5044</v>
      </c>
      <c r="H16" s="355">
        <v>2839</v>
      </c>
      <c r="I16" s="355">
        <v>4383</v>
      </c>
      <c r="J16" s="356">
        <v>1754</v>
      </c>
      <c r="K16" s="409">
        <v>3968</v>
      </c>
      <c r="L16" s="355">
        <v>856</v>
      </c>
      <c r="M16" s="355">
        <v>13555</v>
      </c>
      <c r="N16" s="355">
        <v>14145</v>
      </c>
      <c r="O16" s="355">
        <v>39949</v>
      </c>
      <c r="P16" s="366" t="s">
        <v>347</v>
      </c>
      <c r="Q16" s="366" t="s">
        <v>347</v>
      </c>
      <c r="R16" s="355">
        <v>1992</v>
      </c>
      <c r="S16" s="355">
        <v>1273</v>
      </c>
      <c r="T16" s="355">
        <v>4159</v>
      </c>
      <c r="U16" s="356">
        <v>2176</v>
      </c>
      <c r="V16" s="26"/>
      <c r="W16" s="187"/>
      <c r="X16" s="26"/>
      <c r="Y16" s="26"/>
      <c r="Z16" s="26"/>
      <c r="AA16" s="26"/>
      <c r="AB16" s="26"/>
    </row>
    <row r="17" spans="1:31" s="11" customFormat="1" ht="20.25" customHeight="1" x14ac:dyDescent="0.15">
      <c r="A17" s="335"/>
      <c r="B17" s="143" t="s">
        <v>306</v>
      </c>
      <c r="C17" s="277">
        <v>431792</v>
      </c>
      <c r="D17" s="277">
        <v>4600</v>
      </c>
      <c r="E17" s="277">
        <v>7425</v>
      </c>
      <c r="F17" s="277">
        <v>15882</v>
      </c>
      <c r="G17" s="277">
        <v>24516</v>
      </c>
      <c r="H17" s="277">
        <v>13797</v>
      </c>
      <c r="I17" s="277">
        <v>19666</v>
      </c>
      <c r="J17" s="278">
        <v>8217</v>
      </c>
      <c r="K17" s="280">
        <v>22639</v>
      </c>
      <c r="L17" s="277">
        <v>3522</v>
      </c>
      <c r="M17" s="277">
        <v>42713</v>
      </c>
      <c r="N17" s="277">
        <v>37568</v>
      </c>
      <c r="O17" s="277">
        <v>113164</v>
      </c>
      <c r="P17" s="277">
        <v>50749</v>
      </c>
      <c r="Q17" s="277">
        <v>2400</v>
      </c>
      <c r="R17" s="277">
        <v>17142</v>
      </c>
      <c r="S17" s="277">
        <v>8013</v>
      </c>
      <c r="T17" s="277">
        <v>19669</v>
      </c>
      <c r="U17" s="278">
        <v>20110</v>
      </c>
      <c r="V17" s="23"/>
      <c r="W17" s="188"/>
      <c r="X17" s="23"/>
      <c r="Y17" s="23"/>
      <c r="Z17" s="23"/>
      <c r="AA17" s="23"/>
      <c r="AB17" s="23"/>
      <c r="AC17" s="23"/>
      <c r="AD17" s="23"/>
      <c r="AE17" s="23"/>
    </row>
    <row r="18" spans="1:31" s="11" customFormat="1" ht="20.25" customHeight="1" x14ac:dyDescent="0.15">
      <c r="A18" s="555" t="s">
        <v>28</v>
      </c>
      <c r="B18" s="143">
        <v>25</v>
      </c>
      <c r="C18" s="277">
        <v>439106</v>
      </c>
      <c r="D18" s="277">
        <v>4722</v>
      </c>
      <c r="E18" s="277">
        <v>7477</v>
      </c>
      <c r="F18" s="277">
        <v>16194</v>
      </c>
      <c r="G18" s="277">
        <v>24579</v>
      </c>
      <c r="H18" s="277">
        <v>13993</v>
      </c>
      <c r="I18" s="277">
        <v>19880</v>
      </c>
      <c r="J18" s="278">
        <v>8305</v>
      </c>
      <c r="K18" s="280">
        <v>22878</v>
      </c>
      <c r="L18" s="277">
        <v>3527</v>
      </c>
      <c r="M18" s="277">
        <v>43162</v>
      </c>
      <c r="N18" s="277">
        <v>39093</v>
      </c>
      <c r="O18" s="277">
        <v>116774</v>
      </c>
      <c r="P18" s="277">
        <v>51035</v>
      </c>
      <c r="Q18" s="277">
        <v>2407</v>
      </c>
      <c r="R18" s="277">
        <v>17458</v>
      </c>
      <c r="S18" s="277">
        <v>8059</v>
      </c>
      <c r="T18" s="277">
        <v>20065</v>
      </c>
      <c r="U18" s="278">
        <v>19498</v>
      </c>
      <c r="V18" s="23"/>
    </row>
    <row r="19" spans="1:31" s="11" customFormat="1" ht="20.25" customHeight="1" x14ac:dyDescent="0.15">
      <c r="A19" s="555"/>
      <c r="B19" s="143">
        <v>26</v>
      </c>
      <c r="C19" s="277">
        <v>424284</v>
      </c>
      <c r="D19" s="277">
        <v>4699</v>
      </c>
      <c r="E19" s="277">
        <v>7482</v>
      </c>
      <c r="F19" s="277">
        <v>16398</v>
      </c>
      <c r="G19" s="277">
        <v>25258</v>
      </c>
      <c r="H19" s="277">
        <v>14249</v>
      </c>
      <c r="I19" s="277">
        <v>20036</v>
      </c>
      <c r="J19" s="278">
        <v>8439</v>
      </c>
      <c r="K19" s="280">
        <v>23275</v>
      </c>
      <c r="L19" s="277">
        <v>3566</v>
      </c>
      <c r="M19" s="277">
        <v>43651</v>
      </c>
      <c r="N19" s="277">
        <v>39861</v>
      </c>
      <c r="O19" s="277">
        <v>120033</v>
      </c>
      <c r="P19" s="277">
        <v>51537</v>
      </c>
      <c r="Q19" s="277">
        <v>2377</v>
      </c>
      <c r="R19" s="277">
        <v>17818</v>
      </c>
      <c r="S19" s="277">
        <v>8121</v>
      </c>
      <c r="T19" s="277">
        <v>20301</v>
      </c>
      <c r="U19" s="278">
        <v>19733</v>
      </c>
      <c r="V19" s="23"/>
    </row>
    <row r="20" spans="1:31" s="11" customFormat="1" ht="20.25" customHeight="1" x14ac:dyDescent="0.15">
      <c r="A20" s="338"/>
      <c r="B20" s="400">
        <v>27</v>
      </c>
      <c r="C20" s="355">
        <v>452140</v>
      </c>
      <c r="D20" s="355">
        <f t="shared" ref="D20:O20" si="0">D8+D12+D16</f>
        <v>4794</v>
      </c>
      <c r="E20" s="355">
        <f t="shared" si="0"/>
        <v>7657</v>
      </c>
      <c r="F20" s="355">
        <f t="shared" si="0"/>
        <v>16541</v>
      </c>
      <c r="G20" s="355">
        <f t="shared" si="0"/>
        <v>25639</v>
      </c>
      <c r="H20" s="355">
        <f t="shared" si="0"/>
        <v>14510</v>
      </c>
      <c r="I20" s="355">
        <f t="shared" si="0"/>
        <v>20252</v>
      </c>
      <c r="J20" s="356">
        <f t="shared" si="0"/>
        <v>8732</v>
      </c>
      <c r="K20" s="409">
        <f t="shared" si="0"/>
        <v>23757</v>
      </c>
      <c r="L20" s="355">
        <f t="shared" si="0"/>
        <v>3621</v>
      </c>
      <c r="M20" s="355">
        <f t="shared" si="0"/>
        <v>43881</v>
      </c>
      <c r="N20" s="355">
        <f t="shared" si="0"/>
        <v>41312</v>
      </c>
      <c r="O20" s="355">
        <f t="shared" si="0"/>
        <v>121372</v>
      </c>
      <c r="P20" s="355">
        <f>P8</f>
        <v>51512</v>
      </c>
      <c r="Q20" s="355">
        <f>Q8</f>
        <v>2396</v>
      </c>
      <c r="R20" s="355">
        <f>R8+R12+R16</f>
        <v>18211</v>
      </c>
      <c r="S20" s="355">
        <f>S8+S12+S16</f>
        <v>8424</v>
      </c>
      <c r="T20" s="355">
        <f>T8+T12+T16</f>
        <v>19778</v>
      </c>
      <c r="U20" s="356">
        <f>SUM(U8,U12,U16)</f>
        <v>19751</v>
      </c>
      <c r="V20" s="23"/>
    </row>
    <row r="21" spans="1:31" s="108" customFormat="1" ht="14.25" customHeight="1" x14ac:dyDescent="0.15">
      <c r="A21" s="13" t="s">
        <v>207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227"/>
    </row>
    <row r="22" spans="1:31" ht="14.25" customHeight="1" x14ac:dyDescent="0.15">
      <c r="A22" s="13" t="s">
        <v>424</v>
      </c>
    </row>
    <row r="23" spans="1:31" ht="12" customHeight="1" x14ac:dyDescent="0.15"/>
    <row r="24" spans="1:31" x14ac:dyDescent="0.15">
      <c r="O24" s="47"/>
    </row>
    <row r="28" spans="1:31" x14ac:dyDescent="0.15">
      <c r="M28" s="47"/>
    </row>
    <row r="36" spans="4:4" x14ac:dyDescent="0.15">
      <c r="D36" s="18"/>
    </row>
  </sheetData>
  <mergeCells count="6">
    <mergeCell ref="A10:A11"/>
    <mergeCell ref="A14:A15"/>
    <mergeCell ref="A18:A19"/>
    <mergeCell ref="A2:J2"/>
    <mergeCell ref="A4:B4"/>
    <mergeCell ref="A6:A7"/>
  </mergeCells>
  <phoneticPr fontId="2"/>
  <pageMargins left="0.59055118110236227" right="0.51181102362204722" top="0.78740157480314965" bottom="0.98425196850393704" header="0.51181102362204722" footer="0.51181102362204722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view="pageBreakPreview" zoomScaleNormal="100" zoomScaleSheetLayoutView="100" workbookViewId="0">
      <selection sqref="A1:K1"/>
    </sheetView>
  </sheetViews>
  <sheetFormatPr defaultRowHeight="12" x14ac:dyDescent="0.15"/>
  <cols>
    <col min="1" max="11" width="9.25" style="16" customWidth="1"/>
    <col min="12" max="12" width="15.125" style="16" customWidth="1"/>
    <col min="13" max="13" width="12.125" style="16" customWidth="1"/>
    <col min="14" max="16384" width="9" style="16"/>
  </cols>
  <sheetData>
    <row r="1" spans="1:12" ht="18.75" x14ac:dyDescent="0.15">
      <c r="A1" s="627" t="s">
        <v>104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10"/>
    </row>
    <row r="2" spans="1:12" x14ac:dyDescent="0.15">
      <c r="K2" s="76" t="s">
        <v>32</v>
      </c>
    </row>
    <row r="3" spans="1:12" ht="33" customHeight="1" x14ac:dyDescent="0.15">
      <c r="A3" s="628" t="s">
        <v>369</v>
      </c>
      <c r="B3" s="629"/>
      <c r="C3" s="632" t="s">
        <v>208</v>
      </c>
      <c r="D3" s="560" t="s">
        <v>329</v>
      </c>
      <c r="E3" s="634"/>
      <c r="F3" s="561"/>
      <c r="G3" s="560" t="s">
        <v>105</v>
      </c>
      <c r="H3" s="634"/>
      <c r="I3" s="635" t="s">
        <v>430</v>
      </c>
      <c r="J3" s="624"/>
      <c r="K3" s="625"/>
    </row>
    <row r="4" spans="1:12" ht="15" customHeight="1" x14ac:dyDescent="0.15">
      <c r="A4" s="630"/>
      <c r="B4" s="631"/>
      <c r="C4" s="633"/>
      <c r="D4" s="14" t="s">
        <v>106</v>
      </c>
      <c r="E4" s="14" t="s">
        <v>107</v>
      </c>
      <c r="F4" s="14" t="s">
        <v>28</v>
      </c>
      <c r="G4" s="28" t="s">
        <v>109</v>
      </c>
      <c r="H4" s="15" t="s">
        <v>316</v>
      </c>
      <c r="I4" s="326" t="s">
        <v>108</v>
      </c>
      <c r="J4" s="28" t="s">
        <v>209</v>
      </c>
      <c r="K4" s="326" t="s">
        <v>28</v>
      </c>
    </row>
    <row r="5" spans="1:12" ht="15" customHeight="1" x14ac:dyDescent="0.15">
      <c r="A5" s="199"/>
      <c r="B5" s="259" t="s">
        <v>306</v>
      </c>
      <c r="C5" s="82">
        <v>289</v>
      </c>
      <c r="D5" s="82">
        <v>190903</v>
      </c>
      <c r="E5" s="82">
        <v>89685</v>
      </c>
      <c r="F5" s="82">
        <v>280588</v>
      </c>
      <c r="G5" s="82">
        <v>12680</v>
      </c>
      <c r="H5" s="84">
        <v>325</v>
      </c>
      <c r="I5" s="281" t="s">
        <v>23</v>
      </c>
      <c r="J5" s="281" t="s">
        <v>23</v>
      </c>
      <c r="K5" s="281" t="s">
        <v>23</v>
      </c>
      <c r="L5" s="26"/>
    </row>
    <row r="6" spans="1:12" ht="15" customHeight="1" x14ac:dyDescent="0.15">
      <c r="A6" s="554" t="s">
        <v>395</v>
      </c>
      <c r="B6" s="259">
        <v>25</v>
      </c>
      <c r="C6" s="82">
        <v>288</v>
      </c>
      <c r="D6" s="82">
        <v>186027</v>
      </c>
      <c r="E6" s="82">
        <v>88458</v>
      </c>
      <c r="F6" s="82">
        <v>274485</v>
      </c>
      <c r="G6" s="82">
        <v>12768</v>
      </c>
      <c r="H6" s="84">
        <v>327</v>
      </c>
      <c r="I6" s="281" t="s">
        <v>23</v>
      </c>
      <c r="J6" s="281" t="s">
        <v>23</v>
      </c>
      <c r="K6" s="281" t="s">
        <v>23</v>
      </c>
    </row>
    <row r="7" spans="1:12" ht="15" customHeight="1" x14ac:dyDescent="0.15">
      <c r="A7" s="554"/>
      <c r="B7" s="259">
        <v>26</v>
      </c>
      <c r="C7" s="82">
        <v>287</v>
      </c>
      <c r="D7" s="82">
        <v>175242</v>
      </c>
      <c r="E7" s="82">
        <v>85713</v>
      </c>
      <c r="F7" s="82">
        <v>260955</v>
      </c>
      <c r="G7" s="82">
        <v>12915</v>
      </c>
      <c r="H7" s="84">
        <v>322</v>
      </c>
      <c r="I7" s="281" t="s">
        <v>23</v>
      </c>
      <c r="J7" s="281" t="s">
        <v>23</v>
      </c>
      <c r="K7" s="281" t="s">
        <v>23</v>
      </c>
    </row>
    <row r="8" spans="1:12" ht="15" customHeight="1" x14ac:dyDescent="0.15">
      <c r="A8" s="339"/>
      <c r="B8" s="397">
        <v>27</v>
      </c>
      <c r="C8" s="367">
        <v>288</v>
      </c>
      <c r="D8" s="367">
        <v>171544</v>
      </c>
      <c r="E8" s="367">
        <v>89564</v>
      </c>
      <c r="F8" s="367">
        <f>SUM(D8:E8)</f>
        <v>261108</v>
      </c>
      <c r="G8" s="367">
        <v>12636</v>
      </c>
      <c r="H8" s="398">
        <v>324</v>
      </c>
      <c r="I8" s="366" t="s">
        <v>347</v>
      </c>
      <c r="J8" s="366" t="s">
        <v>347</v>
      </c>
      <c r="K8" s="366" t="s">
        <v>347</v>
      </c>
      <c r="L8" s="226"/>
    </row>
    <row r="9" spans="1:12" ht="15" customHeight="1" x14ac:dyDescent="0.15">
      <c r="A9" s="335"/>
      <c r="B9" s="259" t="s">
        <v>306</v>
      </c>
      <c r="C9" s="82">
        <v>292</v>
      </c>
      <c r="D9" s="82">
        <v>85778</v>
      </c>
      <c r="E9" s="82">
        <v>76337</v>
      </c>
      <c r="F9" s="82">
        <v>162115</v>
      </c>
      <c r="G9" s="82">
        <v>4556</v>
      </c>
      <c r="H9" s="105">
        <v>116</v>
      </c>
      <c r="I9" s="281" t="s">
        <v>23</v>
      </c>
      <c r="J9" s="281" t="s">
        <v>23</v>
      </c>
      <c r="K9" s="281" t="s">
        <v>23</v>
      </c>
      <c r="L9" s="26"/>
    </row>
    <row r="10" spans="1:12" ht="15" customHeight="1" x14ac:dyDescent="0.15">
      <c r="A10" s="555" t="s">
        <v>205</v>
      </c>
      <c r="B10" s="259">
        <v>25</v>
      </c>
      <c r="C10" s="82">
        <v>291</v>
      </c>
      <c r="D10" s="82">
        <v>86464</v>
      </c>
      <c r="E10" s="82">
        <v>75519</v>
      </c>
      <c r="F10" s="82">
        <v>161983</v>
      </c>
      <c r="G10" s="82">
        <v>4212</v>
      </c>
      <c r="H10" s="105">
        <v>108</v>
      </c>
      <c r="I10" s="281" t="s">
        <v>23</v>
      </c>
      <c r="J10" s="281" t="s">
        <v>23</v>
      </c>
      <c r="K10" s="281" t="s">
        <v>23</v>
      </c>
      <c r="L10" s="26"/>
    </row>
    <row r="11" spans="1:12" ht="15" customHeight="1" x14ac:dyDescent="0.15">
      <c r="A11" s="555"/>
      <c r="B11" s="259">
        <v>26</v>
      </c>
      <c r="C11" s="82">
        <v>300</v>
      </c>
      <c r="D11" s="82">
        <v>86898</v>
      </c>
      <c r="E11" s="82">
        <v>79984</v>
      </c>
      <c r="F11" s="82">
        <v>166882</v>
      </c>
      <c r="G11" s="82">
        <v>4500</v>
      </c>
      <c r="H11" s="105">
        <v>113</v>
      </c>
      <c r="I11" s="281" t="s">
        <v>23</v>
      </c>
      <c r="J11" s="281" t="s">
        <v>23</v>
      </c>
      <c r="K11" s="281" t="s">
        <v>23</v>
      </c>
      <c r="L11" s="26"/>
    </row>
    <row r="12" spans="1:12" ht="15" customHeight="1" x14ac:dyDescent="0.15">
      <c r="A12" s="338"/>
      <c r="B12" s="397">
        <v>27</v>
      </c>
      <c r="C12" s="367">
        <v>303</v>
      </c>
      <c r="D12" s="367">
        <v>96517</v>
      </c>
      <c r="E12" s="367">
        <v>84101</v>
      </c>
      <c r="F12" s="367">
        <v>180618</v>
      </c>
      <c r="G12" s="367">
        <v>4545</v>
      </c>
      <c r="H12" s="399">
        <v>114</v>
      </c>
      <c r="I12" s="366" t="s">
        <v>347</v>
      </c>
      <c r="J12" s="366" t="s">
        <v>347</v>
      </c>
      <c r="K12" s="366" t="s">
        <v>347</v>
      </c>
      <c r="L12" s="226"/>
    </row>
    <row r="13" spans="1:12" ht="15" customHeight="1" x14ac:dyDescent="0.15">
      <c r="A13" s="335"/>
      <c r="B13" s="259" t="s">
        <v>306</v>
      </c>
      <c r="C13" s="82">
        <v>292</v>
      </c>
      <c r="D13" s="82">
        <v>23024</v>
      </c>
      <c r="E13" s="82">
        <v>28843</v>
      </c>
      <c r="F13" s="82">
        <v>51867</v>
      </c>
      <c r="G13" s="82">
        <v>820</v>
      </c>
      <c r="H13" s="84">
        <v>62</v>
      </c>
      <c r="I13" s="281" t="s">
        <v>23</v>
      </c>
      <c r="J13" s="281" t="s">
        <v>23</v>
      </c>
      <c r="K13" s="281" t="s">
        <v>23</v>
      </c>
    </row>
    <row r="14" spans="1:12" ht="15" customHeight="1" x14ac:dyDescent="0.15">
      <c r="A14" s="555" t="s">
        <v>206</v>
      </c>
      <c r="B14" s="259">
        <v>25</v>
      </c>
      <c r="C14" s="82">
        <v>291</v>
      </c>
      <c r="D14" s="82">
        <v>22273</v>
      </c>
      <c r="E14" s="82">
        <v>28234</v>
      </c>
      <c r="F14" s="82">
        <v>50507</v>
      </c>
      <c r="G14" s="82">
        <v>697</v>
      </c>
      <c r="H14" s="84">
        <v>73</v>
      </c>
      <c r="I14" s="281" t="s">
        <v>23</v>
      </c>
      <c r="J14" s="281" t="s">
        <v>23</v>
      </c>
      <c r="K14" s="281" t="s">
        <v>23</v>
      </c>
    </row>
    <row r="15" spans="1:12" ht="15" customHeight="1" x14ac:dyDescent="0.15">
      <c r="A15" s="555"/>
      <c r="B15" s="259">
        <v>26</v>
      </c>
      <c r="C15" s="82">
        <v>287</v>
      </c>
      <c r="D15" s="82">
        <f>F15-E15</f>
        <v>21648</v>
      </c>
      <c r="E15" s="82">
        <v>27254</v>
      </c>
      <c r="F15" s="82">
        <v>48902</v>
      </c>
      <c r="G15" s="82">
        <v>731</v>
      </c>
      <c r="H15" s="84">
        <v>76</v>
      </c>
      <c r="I15" s="336" t="s">
        <v>347</v>
      </c>
      <c r="J15" s="336" t="s">
        <v>347</v>
      </c>
      <c r="K15" s="336" t="s">
        <v>347</v>
      </c>
    </row>
    <row r="16" spans="1:12" ht="15" customHeight="1" x14ac:dyDescent="0.15">
      <c r="A16" s="338"/>
      <c r="B16" s="397">
        <v>27</v>
      </c>
      <c r="C16" s="367">
        <v>290</v>
      </c>
      <c r="D16" s="367">
        <f>F16-E16</f>
        <v>22635</v>
      </c>
      <c r="E16" s="367">
        <v>25080</v>
      </c>
      <c r="F16" s="367">
        <v>47715</v>
      </c>
      <c r="G16" s="367">
        <v>795</v>
      </c>
      <c r="H16" s="398">
        <v>68</v>
      </c>
      <c r="I16" s="366" t="s">
        <v>347</v>
      </c>
      <c r="J16" s="366" t="s">
        <v>347</v>
      </c>
      <c r="K16" s="366" t="s">
        <v>347</v>
      </c>
    </row>
    <row r="17" spans="1:12" ht="15" customHeight="1" x14ac:dyDescent="0.15">
      <c r="A17" s="335"/>
      <c r="B17" s="259" t="s">
        <v>306</v>
      </c>
      <c r="C17" s="82">
        <v>873</v>
      </c>
      <c r="D17" s="82">
        <v>299705</v>
      </c>
      <c r="E17" s="82">
        <v>194865</v>
      </c>
      <c r="F17" s="82">
        <v>494570</v>
      </c>
      <c r="G17" s="82">
        <v>18056</v>
      </c>
      <c r="H17" s="84">
        <v>503</v>
      </c>
      <c r="I17" s="82">
        <v>589</v>
      </c>
      <c r="J17" s="82">
        <v>48805</v>
      </c>
      <c r="K17" s="82">
        <v>49394</v>
      </c>
      <c r="L17" s="25"/>
    </row>
    <row r="18" spans="1:12" ht="15" customHeight="1" x14ac:dyDescent="0.15">
      <c r="A18" s="555" t="s">
        <v>28</v>
      </c>
      <c r="B18" s="259">
        <v>25</v>
      </c>
      <c r="C18" s="82">
        <v>870</v>
      </c>
      <c r="D18" s="82">
        <v>294764</v>
      </c>
      <c r="E18" s="82">
        <v>192211</v>
      </c>
      <c r="F18" s="82">
        <v>486975</v>
      </c>
      <c r="G18" s="82">
        <v>17677</v>
      </c>
      <c r="H18" s="84">
        <v>508</v>
      </c>
      <c r="I18" s="82">
        <v>619</v>
      </c>
      <c r="J18" s="82">
        <v>49934</v>
      </c>
      <c r="K18" s="82">
        <v>50553</v>
      </c>
    </row>
    <row r="19" spans="1:12" ht="15" customHeight="1" x14ac:dyDescent="0.15">
      <c r="A19" s="555"/>
      <c r="B19" s="259">
        <v>26</v>
      </c>
      <c r="C19" s="82">
        <v>874</v>
      </c>
      <c r="D19" s="82">
        <v>283788</v>
      </c>
      <c r="E19" s="82">
        <v>192951</v>
      </c>
      <c r="F19" s="82">
        <v>476739</v>
      </c>
      <c r="G19" s="82">
        <v>18146</v>
      </c>
      <c r="H19" s="84">
        <v>511</v>
      </c>
      <c r="I19" s="82">
        <v>661</v>
      </c>
      <c r="J19" s="82">
        <v>51566</v>
      </c>
      <c r="K19" s="82">
        <v>52227</v>
      </c>
    </row>
    <row r="20" spans="1:12" ht="15" customHeight="1" x14ac:dyDescent="0.15">
      <c r="A20" s="338"/>
      <c r="B20" s="397">
        <v>27</v>
      </c>
      <c r="C20" s="367">
        <f>C8+C12+C16</f>
        <v>881</v>
      </c>
      <c r="D20" s="367">
        <f>F20-E20</f>
        <v>290696</v>
      </c>
      <c r="E20" s="367">
        <f>E8+E12+E16</f>
        <v>198745</v>
      </c>
      <c r="F20" s="367">
        <f>F8+F12+F16</f>
        <v>489441</v>
      </c>
      <c r="G20" s="367">
        <f>G8+G12+G16</f>
        <v>17976</v>
      </c>
      <c r="H20" s="398">
        <f>H8+H12+H16</f>
        <v>506</v>
      </c>
      <c r="I20" s="367">
        <v>707</v>
      </c>
      <c r="J20" s="367">
        <v>43696</v>
      </c>
      <c r="K20" s="367">
        <f>I20+J20</f>
        <v>44403</v>
      </c>
    </row>
    <row r="21" spans="1:12" ht="15" customHeight="1" x14ac:dyDescent="0.15">
      <c r="A21" s="23" t="s">
        <v>110</v>
      </c>
      <c r="B21" s="11"/>
      <c r="C21" s="11"/>
      <c r="D21" s="11"/>
      <c r="E21" s="11"/>
      <c r="F21" s="11"/>
      <c r="G21" s="11"/>
      <c r="H21" s="11"/>
      <c r="I21" s="11"/>
      <c r="J21" s="11"/>
      <c r="L21" s="25"/>
    </row>
    <row r="22" spans="1:12" ht="15" customHeight="1" x14ac:dyDescent="0.15">
      <c r="A22" s="324" t="s">
        <v>431</v>
      </c>
      <c r="B22" s="324"/>
      <c r="C22" s="324"/>
      <c r="D22" s="324"/>
      <c r="E22" s="324"/>
      <c r="F22" s="324"/>
      <c r="G22" s="324"/>
      <c r="H22" s="324"/>
      <c r="I22" s="324"/>
      <c r="J22" s="324"/>
      <c r="K22" s="11"/>
    </row>
    <row r="23" spans="1:12" ht="15" customHeight="1" x14ac:dyDescent="0.15">
      <c r="A23" s="324" t="s">
        <v>425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5" customHeight="1" x14ac:dyDescent="0.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5" customHeight="1" x14ac:dyDescent="0.15">
      <c r="L25" s="11"/>
    </row>
    <row r="26" spans="1:12" ht="12" customHeight="1" x14ac:dyDescent="0.15"/>
    <row r="27" spans="1:12" x14ac:dyDescent="0.15">
      <c r="E27" s="47"/>
    </row>
    <row r="31" spans="1:12" x14ac:dyDescent="0.15">
      <c r="C31" s="47"/>
    </row>
  </sheetData>
  <mergeCells count="10">
    <mergeCell ref="A6:A7"/>
    <mergeCell ref="A10:A11"/>
    <mergeCell ref="A14:A15"/>
    <mergeCell ref="A18:A19"/>
    <mergeCell ref="A1:K1"/>
    <mergeCell ref="A3:B4"/>
    <mergeCell ref="C3:C4"/>
    <mergeCell ref="D3:F3"/>
    <mergeCell ref="G3:H3"/>
    <mergeCell ref="I3:K3"/>
  </mergeCells>
  <phoneticPr fontId="2"/>
  <pageMargins left="0.59055118110236227" right="0.51181102362204722" top="0.78740157480314965" bottom="0.98425196850393704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view="pageBreakPreview" zoomScale="90" zoomScaleNormal="100" zoomScaleSheetLayoutView="90" workbookViewId="0">
      <selection sqref="A1:K1"/>
    </sheetView>
  </sheetViews>
  <sheetFormatPr defaultRowHeight="13.5" x14ac:dyDescent="0.15"/>
  <cols>
    <col min="1" max="1" width="18" style="109" customWidth="1"/>
    <col min="2" max="6" width="7.875" style="109" customWidth="1"/>
    <col min="7" max="7" width="8.375" style="109" customWidth="1"/>
    <col min="8" max="9" width="7.875" style="109" customWidth="1"/>
    <col min="10" max="11" width="7.875" style="162" customWidth="1"/>
    <col min="12" max="12" width="7.125" style="109" customWidth="1"/>
    <col min="13" max="13" width="7.875" style="109" customWidth="1"/>
    <col min="14" max="16384" width="9" style="109"/>
  </cols>
  <sheetData>
    <row r="1" spans="1:15" s="10" customFormat="1" ht="21" customHeight="1" x14ac:dyDescent="0.15">
      <c r="A1" s="557" t="s">
        <v>111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</row>
    <row r="2" spans="1:15" ht="21" customHeight="1" x14ac:dyDescent="0.15">
      <c r="B2" s="146"/>
      <c r="C2" s="146"/>
      <c r="D2" s="341"/>
      <c r="E2" s="341"/>
      <c r="F2" s="161"/>
      <c r="G2" s="161"/>
      <c r="H2" s="161"/>
      <c r="I2" s="161"/>
      <c r="K2" s="29" t="s">
        <v>24</v>
      </c>
      <c r="L2" s="147"/>
      <c r="N2" s="148"/>
      <c r="O2" s="148"/>
    </row>
    <row r="3" spans="1:15" ht="21" customHeight="1" x14ac:dyDescent="0.15">
      <c r="A3" s="575" t="s">
        <v>112</v>
      </c>
      <c r="B3" s="573" t="s">
        <v>301</v>
      </c>
      <c r="C3" s="563"/>
      <c r="D3" s="568" t="s">
        <v>306</v>
      </c>
      <c r="E3" s="638"/>
      <c r="F3" s="568" t="s">
        <v>313</v>
      </c>
      <c r="G3" s="638"/>
      <c r="H3" s="573" t="s">
        <v>334</v>
      </c>
      <c r="I3" s="567"/>
      <c r="J3" s="636" t="s">
        <v>396</v>
      </c>
      <c r="K3" s="637"/>
    </row>
    <row r="4" spans="1:15" ht="21" customHeight="1" x14ac:dyDescent="0.15">
      <c r="A4" s="575"/>
      <c r="B4" s="69" t="s">
        <v>113</v>
      </c>
      <c r="C4" s="70" t="s">
        <v>114</v>
      </c>
      <c r="D4" s="71" t="s">
        <v>113</v>
      </c>
      <c r="E4" s="71" t="s">
        <v>114</v>
      </c>
      <c r="F4" s="234" t="s">
        <v>113</v>
      </c>
      <c r="G4" s="70" t="s">
        <v>114</v>
      </c>
      <c r="H4" s="69" t="s">
        <v>113</v>
      </c>
      <c r="I4" s="70" t="s">
        <v>114</v>
      </c>
      <c r="J4" s="534" t="s">
        <v>113</v>
      </c>
      <c r="K4" s="535" t="s">
        <v>114</v>
      </c>
    </row>
    <row r="5" spans="1:15" ht="21" customHeight="1" x14ac:dyDescent="0.15">
      <c r="A5" s="52" t="s">
        <v>33</v>
      </c>
      <c r="B5" s="5">
        <v>1475</v>
      </c>
      <c r="C5" s="6">
        <v>31899</v>
      </c>
      <c r="D5" s="5">
        <v>1821</v>
      </c>
      <c r="E5" s="6">
        <v>26628</v>
      </c>
      <c r="F5" s="84">
        <v>1692</v>
      </c>
      <c r="G5" s="232">
        <v>23564</v>
      </c>
      <c r="H5" s="357">
        <v>1658</v>
      </c>
      <c r="I5" s="329">
        <v>23687</v>
      </c>
      <c r="J5" s="536">
        <v>1637</v>
      </c>
      <c r="K5" s="537">
        <v>24083</v>
      </c>
    </row>
    <row r="6" spans="1:15" ht="21" customHeight="1" x14ac:dyDescent="0.15">
      <c r="A6" s="52" t="s">
        <v>34</v>
      </c>
      <c r="B6" s="5">
        <v>1933</v>
      </c>
      <c r="C6" s="6">
        <v>37645</v>
      </c>
      <c r="D6" s="5">
        <v>1777</v>
      </c>
      <c r="E6" s="6">
        <v>39659</v>
      </c>
      <c r="F6" s="84">
        <v>1930</v>
      </c>
      <c r="G6" s="82">
        <v>40153</v>
      </c>
      <c r="H6" s="358">
        <v>1933</v>
      </c>
      <c r="I6" s="359">
        <v>25757</v>
      </c>
      <c r="J6" s="538">
        <v>2340</v>
      </c>
      <c r="K6" s="539">
        <v>32249</v>
      </c>
    </row>
    <row r="7" spans="1:15" ht="21" customHeight="1" x14ac:dyDescent="0.15">
      <c r="A7" s="52" t="s">
        <v>35</v>
      </c>
      <c r="B7" s="5">
        <v>431</v>
      </c>
      <c r="C7" s="6">
        <v>4929</v>
      </c>
      <c r="D7" s="5">
        <v>449</v>
      </c>
      <c r="E7" s="6">
        <v>5470</v>
      </c>
      <c r="F7" s="82">
        <v>474</v>
      </c>
      <c r="G7" s="107">
        <v>6098</v>
      </c>
      <c r="H7" s="360">
        <v>430</v>
      </c>
      <c r="I7" s="359">
        <v>5845</v>
      </c>
      <c r="J7" s="540">
        <v>447</v>
      </c>
      <c r="K7" s="539">
        <v>6826</v>
      </c>
    </row>
    <row r="8" spans="1:15" ht="21" customHeight="1" x14ac:dyDescent="0.15">
      <c r="A8" s="52" t="s">
        <v>36</v>
      </c>
      <c r="B8" s="5">
        <v>150</v>
      </c>
      <c r="C8" s="6">
        <v>3260</v>
      </c>
      <c r="D8" s="5">
        <v>172</v>
      </c>
      <c r="E8" s="6">
        <v>3365</v>
      </c>
      <c r="F8" s="82">
        <v>150</v>
      </c>
      <c r="G8" s="107">
        <v>2583</v>
      </c>
      <c r="H8" s="360">
        <v>168</v>
      </c>
      <c r="I8" s="359">
        <v>2700</v>
      </c>
      <c r="J8" s="540">
        <v>159</v>
      </c>
      <c r="K8" s="539">
        <v>2690</v>
      </c>
    </row>
    <row r="9" spans="1:15" ht="21" customHeight="1" x14ac:dyDescent="0.15">
      <c r="A9" s="52" t="s">
        <v>37</v>
      </c>
      <c r="B9" s="5">
        <v>557</v>
      </c>
      <c r="C9" s="6">
        <v>9701</v>
      </c>
      <c r="D9" s="5">
        <v>413</v>
      </c>
      <c r="E9" s="6">
        <v>5991</v>
      </c>
      <c r="F9" s="82">
        <v>391</v>
      </c>
      <c r="G9" s="107">
        <v>6007</v>
      </c>
      <c r="H9" s="360">
        <v>458</v>
      </c>
      <c r="I9" s="361">
        <v>7700</v>
      </c>
      <c r="J9" s="540">
        <v>506</v>
      </c>
      <c r="K9" s="541">
        <v>7198</v>
      </c>
    </row>
    <row r="10" spans="1:15" ht="21" customHeight="1" x14ac:dyDescent="0.15">
      <c r="A10" s="52" t="s">
        <v>38</v>
      </c>
      <c r="B10" s="5">
        <v>105</v>
      </c>
      <c r="C10" s="6">
        <v>2167</v>
      </c>
      <c r="D10" s="5">
        <v>78</v>
      </c>
      <c r="E10" s="6">
        <v>1209</v>
      </c>
      <c r="F10" s="82">
        <v>77</v>
      </c>
      <c r="G10" s="107">
        <v>1339</v>
      </c>
      <c r="H10" s="360">
        <v>95</v>
      </c>
      <c r="I10" s="359">
        <v>1472</v>
      </c>
      <c r="J10" s="540">
        <v>87</v>
      </c>
      <c r="K10" s="539">
        <v>1366</v>
      </c>
    </row>
    <row r="11" spans="1:15" ht="21" customHeight="1" x14ac:dyDescent="0.15">
      <c r="A11" s="52" t="s">
        <v>39</v>
      </c>
      <c r="B11" s="5">
        <v>587</v>
      </c>
      <c r="C11" s="6">
        <v>8792</v>
      </c>
      <c r="D11" s="5">
        <v>624</v>
      </c>
      <c r="E11" s="6">
        <v>9952</v>
      </c>
      <c r="F11" s="82">
        <v>694</v>
      </c>
      <c r="G11" s="107">
        <v>11328</v>
      </c>
      <c r="H11" s="360">
        <v>658</v>
      </c>
      <c r="I11" s="359">
        <v>10726</v>
      </c>
      <c r="J11" s="540">
        <v>647</v>
      </c>
      <c r="K11" s="539">
        <v>12920</v>
      </c>
    </row>
    <row r="12" spans="1:15" ht="21" customHeight="1" x14ac:dyDescent="0.15">
      <c r="A12" s="52" t="s">
        <v>40</v>
      </c>
      <c r="B12" s="5">
        <v>487</v>
      </c>
      <c r="C12" s="6">
        <v>6584</v>
      </c>
      <c r="D12" s="5">
        <v>518</v>
      </c>
      <c r="E12" s="6">
        <v>7473</v>
      </c>
      <c r="F12" s="82">
        <v>579</v>
      </c>
      <c r="G12" s="107">
        <v>6827</v>
      </c>
      <c r="H12" s="360">
        <v>586</v>
      </c>
      <c r="I12" s="359">
        <v>6713</v>
      </c>
      <c r="J12" s="540">
        <v>635</v>
      </c>
      <c r="K12" s="539">
        <v>7365</v>
      </c>
    </row>
    <row r="13" spans="1:15" ht="21" customHeight="1" x14ac:dyDescent="0.15">
      <c r="A13" s="52" t="s">
        <v>41</v>
      </c>
      <c r="B13" s="5">
        <v>775</v>
      </c>
      <c r="C13" s="6">
        <v>9234</v>
      </c>
      <c r="D13" s="5">
        <v>822</v>
      </c>
      <c r="E13" s="6">
        <v>9590</v>
      </c>
      <c r="F13" s="82">
        <v>821</v>
      </c>
      <c r="G13" s="107">
        <v>9251</v>
      </c>
      <c r="H13" s="360">
        <v>859</v>
      </c>
      <c r="I13" s="359">
        <v>9432</v>
      </c>
      <c r="J13" s="540">
        <v>788</v>
      </c>
      <c r="K13" s="539">
        <v>8459</v>
      </c>
      <c r="L13" s="162"/>
    </row>
    <row r="14" spans="1:15" ht="21" customHeight="1" x14ac:dyDescent="0.15">
      <c r="A14" s="52" t="s">
        <v>295</v>
      </c>
      <c r="B14" s="5">
        <v>2062</v>
      </c>
      <c r="C14" s="6">
        <v>37377</v>
      </c>
      <c r="D14" s="5">
        <v>1974</v>
      </c>
      <c r="E14" s="6">
        <v>33519</v>
      </c>
      <c r="F14" s="82">
        <v>1874</v>
      </c>
      <c r="G14" s="107">
        <v>33675</v>
      </c>
      <c r="H14" s="360">
        <v>1999</v>
      </c>
      <c r="I14" s="359">
        <v>40971</v>
      </c>
      <c r="J14" s="540">
        <v>1895</v>
      </c>
      <c r="K14" s="539">
        <v>40010</v>
      </c>
    </row>
    <row r="15" spans="1:15" ht="21" customHeight="1" x14ac:dyDescent="0.15">
      <c r="A15" s="52" t="s">
        <v>285</v>
      </c>
      <c r="B15" s="5">
        <v>679</v>
      </c>
      <c r="C15" s="6">
        <v>13815</v>
      </c>
      <c r="D15" s="5">
        <v>664</v>
      </c>
      <c r="E15" s="6">
        <v>13618</v>
      </c>
      <c r="F15" s="82">
        <v>819</v>
      </c>
      <c r="G15" s="107">
        <v>13083</v>
      </c>
      <c r="H15" s="360">
        <v>788</v>
      </c>
      <c r="I15" s="359">
        <v>9825</v>
      </c>
      <c r="J15" s="540">
        <v>796</v>
      </c>
      <c r="K15" s="539">
        <v>11039</v>
      </c>
    </row>
    <row r="16" spans="1:15" ht="21" customHeight="1" x14ac:dyDescent="0.15">
      <c r="A16" s="52" t="s">
        <v>286</v>
      </c>
      <c r="B16" s="5">
        <v>78</v>
      </c>
      <c r="C16" s="6">
        <v>1354</v>
      </c>
      <c r="D16" s="5">
        <v>114</v>
      </c>
      <c r="E16" s="6">
        <v>2285</v>
      </c>
      <c r="F16" s="82">
        <v>120</v>
      </c>
      <c r="G16" s="107">
        <v>2132</v>
      </c>
      <c r="H16" s="360">
        <v>71</v>
      </c>
      <c r="I16" s="359">
        <v>1644</v>
      </c>
      <c r="J16" s="540">
        <v>82</v>
      </c>
      <c r="K16" s="539">
        <v>1590</v>
      </c>
    </row>
    <row r="17" spans="1:11" ht="21" customHeight="1" x14ac:dyDescent="0.15">
      <c r="A17" s="52" t="s">
        <v>287</v>
      </c>
      <c r="B17" s="5">
        <v>413</v>
      </c>
      <c r="C17" s="6">
        <v>1779</v>
      </c>
      <c r="D17" s="5">
        <v>150</v>
      </c>
      <c r="E17" s="6">
        <v>3087</v>
      </c>
      <c r="F17" s="82">
        <v>163</v>
      </c>
      <c r="G17" s="107">
        <v>2003</v>
      </c>
      <c r="H17" s="360">
        <v>165</v>
      </c>
      <c r="I17" s="359">
        <v>2998</v>
      </c>
      <c r="J17" s="540">
        <v>156</v>
      </c>
      <c r="K17" s="539">
        <v>1943</v>
      </c>
    </row>
    <row r="18" spans="1:11" ht="21" customHeight="1" x14ac:dyDescent="0.15">
      <c r="A18" s="52" t="s">
        <v>288</v>
      </c>
      <c r="B18" s="5">
        <v>260</v>
      </c>
      <c r="C18" s="6">
        <v>4558</v>
      </c>
      <c r="D18" s="5">
        <v>238</v>
      </c>
      <c r="E18" s="6">
        <v>2949</v>
      </c>
      <c r="F18" s="82">
        <v>199</v>
      </c>
      <c r="G18" s="107">
        <v>3236</v>
      </c>
      <c r="H18" s="360">
        <v>204</v>
      </c>
      <c r="I18" s="359">
        <v>3755</v>
      </c>
      <c r="J18" s="540">
        <v>203</v>
      </c>
      <c r="K18" s="539">
        <v>3644</v>
      </c>
    </row>
    <row r="19" spans="1:11" s="149" customFormat="1" ht="21" customHeight="1" x14ac:dyDescent="0.15">
      <c r="A19" s="307" t="s">
        <v>22</v>
      </c>
      <c r="B19" s="328">
        <v>9992</v>
      </c>
      <c r="C19" s="328">
        <v>173094</v>
      </c>
      <c r="D19" s="328">
        <v>9814</v>
      </c>
      <c r="E19" s="328">
        <v>164795</v>
      </c>
      <c r="F19" s="328">
        <v>9983</v>
      </c>
      <c r="G19" s="328">
        <v>161279</v>
      </c>
      <c r="H19" s="362">
        <f>SUM(H5:H18)</f>
        <v>10072</v>
      </c>
      <c r="I19" s="363">
        <f>SUM(I5:I18)</f>
        <v>153225</v>
      </c>
      <c r="J19" s="355">
        <f>SUM(J5:J18)</f>
        <v>10378</v>
      </c>
      <c r="K19" s="356">
        <f>SUM(K5:K18)</f>
        <v>161382</v>
      </c>
    </row>
    <row r="20" spans="1:11" ht="21" customHeight="1" x14ac:dyDescent="0.15">
      <c r="A20" s="30" t="s">
        <v>185</v>
      </c>
    </row>
  </sheetData>
  <mergeCells count="7">
    <mergeCell ref="J3:K3"/>
    <mergeCell ref="A1:K1"/>
    <mergeCell ref="B3:C3"/>
    <mergeCell ref="A3:A4"/>
    <mergeCell ref="D3:E3"/>
    <mergeCell ref="F3:G3"/>
    <mergeCell ref="H3:I3"/>
  </mergeCells>
  <phoneticPr fontId="2"/>
  <pageMargins left="0.78740157480314965" right="0.74803149606299213" top="0.78740157480314965" bottom="0.98425196850393704" header="0.51181102362204722" footer="0.51181102362204722"/>
  <pageSetup paperSize="9" scale="8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"/>
  <sheetViews>
    <sheetView view="pageBreakPreview" zoomScale="90" zoomScaleNormal="100" zoomScaleSheetLayoutView="90" workbookViewId="0"/>
  </sheetViews>
  <sheetFormatPr defaultRowHeight="13.5" x14ac:dyDescent="0.15"/>
  <cols>
    <col min="1" max="1" width="18" style="109" customWidth="1"/>
    <col min="2" max="6" width="7.875" style="109" customWidth="1"/>
    <col min="7" max="7" width="8.375" style="109" customWidth="1"/>
    <col min="8" max="9" width="7.875" style="109" customWidth="1"/>
    <col min="10" max="11" width="7.875" style="162" customWidth="1"/>
    <col min="12" max="12" width="7.125" style="109" customWidth="1"/>
    <col min="13" max="13" width="7.875" style="109" customWidth="1"/>
    <col min="14" max="16384" width="9" style="109"/>
  </cols>
  <sheetData>
    <row r="2" spans="1:15" ht="18.75" x14ac:dyDescent="0.15">
      <c r="A2" s="557" t="s">
        <v>115</v>
      </c>
      <c r="B2" s="557"/>
      <c r="C2" s="557"/>
      <c r="D2" s="557"/>
      <c r="E2" s="557"/>
      <c r="F2" s="557"/>
      <c r="G2" s="557"/>
      <c r="H2" s="557"/>
      <c r="I2" s="557"/>
    </row>
    <row r="3" spans="1:15" x14ac:dyDescent="0.15">
      <c r="A3" s="193"/>
      <c r="B3" s="193"/>
      <c r="C3" s="193"/>
      <c r="D3" s="193"/>
      <c r="E3" s="193"/>
      <c r="F3" s="193"/>
      <c r="G3" s="193"/>
      <c r="H3" s="623" t="s">
        <v>398</v>
      </c>
      <c r="I3" s="623"/>
    </row>
    <row r="4" spans="1:15" ht="19.5" customHeight="1" x14ac:dyDescent="0.15">
      <c r="A4" s="639" t="s">
        <v>112</v>
      </c>
      <c r="B4" s="641" t="s">
        <v>116</v>
      </c>
      <c r="C4" s="642"/>
      <c r="D4" s="641" t="s">
        <v>117</v>
      </c>
      <c r="E4" s="642"/>
      <c r="F4" s="641" t="s">
        <v>118</v>
      </c>
      <c r="G4" s="642"/>
      <c r="H4" s="641" t="s">
        <v>103</v>
      </c>
      <c r="I4" s="642"/>
    </row>
    <row r="5" spans="1:15" ht="19.5" customHeight="1" x14ac:dyDescent="0.15">
      <c r="A5" s="640"/>
      <c r="B5" s="274" t="s">
        <v>119</v>
      </c>
      <c r="C5" s="274" t="s">
        <v>120</v>
      </c>
      <c r="D5" s="274" t="s">
        <v>119</v>
      </c>
      <c r="E5" s="274" t="s">
        <v>120</v>
      </c>
      <c r="F5" s="274" t="s">
        <v>119</v>
      </c>
      <c r="G5" s="274" t="s">
        <v>120</v>
      </c>
      <c r="H5" s="274" t="s">
        <v>119</v>
      </c>
      <c r="I5" s="274" t="s">
        <v>120</v>
      </c>
    </row>
    <row r="6" spans="1:15" ht="16.899999999999999" customHeight="1" x14ac:dyDescent="0.15">
      <c r="A6" s="194" t="s">
        <v>33</v>
      </c>
      <c r="B6" s="277">
        <v>3</v>
      </c>
      <c r="C6" s="277">
        <v>142</v>
      </c>
      <c r="D6" s="277">
        <v>5</v>
      </c>
      <c r="E6" s="277">
        <v>75</v>
      </c>
      <c r="F6" s="277">
        <v>1</v>
      </c>
      <c r="G6" s="277">
        <v>143</v>
      </c>
      <c r="H6" s="277">
        <v>2</v>
      </c>
      <c r="I6" s="277">
        <v>380</v>
      </c>
    </row>
    <row r="7" spans="1:15" s="162" customFormat="1" ht="16.899999999999999" customHeight="1" x14ac:dyDescent="0.15">
      <c r="A7" s="194" t="s">
        <v>34</v>
      </c>
      <c r="B7" s="277">
        <v>3</v>
      </c>
      <c r="C7" s="277">
        <v>37</v>
      </c>
      <c r="D7" s="277">
        <v>1</v>
      </c>
      <c r="E7" s="277">
        <v>34</v>
      </c>
      <c r="F7" s="277">
        <v>1</v>
      </c>
      <c r="G7" s="277">
        <v>31</v>
      </c>
      <c r="H7" s="364" t="s">
        <v>347</v>
      </c>
      <c r="I7" s="281" t="s">
        <v>347</v>
      </c>
      <c r="L7" s="109"/>
      <c r="M7" s="109"/>
      <c r="N7" s="109"/>
      <c r="O7" s="109"/>
    </row>
    <row r="8" spans="1:15" s="162" customFormat="1" ht="16.899999999999999" customHeight="1" x14ac:dyDescent="0.15">
      <c r="A8" s="194" t="s">
        <v>35</v>
      </c>
      <c r="B8" s="277">
        <v>2</v>
      </c>
      <c r="C8" s="277">
        <v>22</v>
      </c>
      <c r="D8" s="277">
        <v>6</v>
      </c>
      <c r="E8" s="277">
        <v>79</v>
      </c>
      <c r="F8" s="277">
        <v>2</v>
      </c>
      <c r="G8" s="277">
        <v>69</v>
      </c>
      <c r="H8" s="364" t="s">
        <v>347</v>
      </c>
      <c r="I8" s="281" t="s">
        <v>347</v>
      </c>
      <c r="L8" s="109"/>
      <c r="M8" s="109"/>
      <c r="N8" s="109"/>
      <c r="O8" s="109"/>
    </row>
    <row r="9" spans="1:15" s="162" customFormat="1" ht="16.899999999999999" customHeight="1" x14ac:dyDescent="0.15">
      <c r="A9" s="194" t="s">
        <v>36</v>
      </c>
      <c r="B9" s="277">
        <v>2</v>
      </c>
      <c r="C9" s="277">
        <v>71</v>
      </c>
      <c r="D9" s="277">
        <v>7</v>
      </c>
      <c r="E9" s="277">
        <v>166</v>
      </c>
      <c r="F9" s="277">
        <v>3</v>
      </c>
      <c r="G9" s="277">
        <v>144</v>
      </c>
      <c r="H9" s="277">
        <v>2</v>
      </c>
      <c r="I9" s="281">
        <v>648</v>
      </c>
      <c r="L9" s="109"/>
      <c r="M9" s="109"/>
      <c r="N9" s="109"/>
      <c r="O9" s="109"/>
    </row>
    <row r="10" spans="1:15" s="162" customFormat="1" ht="16.899999999999999" customHeight="1" x14ac:dyDescent="0.15">
      <c r="A10" s="194" t="s">
        <v>37</v>
      </c>
      <c r="B10" s="277">
        <v>1</v>
      </c>
      <c r="C10" s="277">
        <v>7</v>
      </c>
      <c r="D10" s="277">
        <v>5</v>
      </c>
      <c r="E10" s="277">
        <v>196</v>
      </c>
      <c r="F10" s="277">
        <v>2</v>
      </c>
      <c r="G10" s="277">
        <v>111</v>
      </c>
      <c r="H10" s="277">
        <v>5</v>
      </c>
      <c r="I10" s="277">
        <v>3183</v>
      </c>
      <c r="L10" s="109"/>
      <c r="M10" s="109"/>
      <c r="N10" s="109"/>
      <c r="O10" s="109"/>
    </row>
    <row r="11" spans="1:15" s="162" customFormat="1" ht="16.899999999999999" customHeight="1" x14ac:dyDescent="0.15">
      <c r="A11" s="194" t="s">
        <v>38</v>
      </c>
      <c r="B11" s="277">
        <v>6</v>
      </c>
      <c r="C11" s="277">
        <v>110</v>
      </c>
      <c r="D11" s="277">
        <v>3</v>
      </c>
      <c r="E11" s="277">
        <v>131</v>
      </c>
      <c r="F11" s="277">
        <v>1</v>
      </c>
      <c r="G11" s="277">
        <v>65</v>
      </c>
      <c r="H11" s="281" t="s">
        <v>347</v>
      </c>
      <c r="I11" s="281" t="s">
        <v>347</v>
      </c>
      <c r="L11" s="109"/>
      <c r="M11" s="109"/>
      <c r="N11" s="109"/>
      <c r="O11" s="109"/>
    </row>
    <row r="12" spans="1:15" s="162" customFormat="1" ht="16.899999999999999" customHeight="1" x14ac:dyDescent="0.15">
      <c r="A12" s="194" t="s">
        <v>39</v>
      </c>
      <c r="B12" s="277">
        <v>6</v>
      </c>
      <c r="C12" s="277">
        <v>255</v>
      </c>
      <c r="D12" s="277">
        <v>7</v>
      </c>
      <c r="E12" s="277">
        <v>227</v>
      </c>
      <c r="F12" s="277">
        <v>1</v>
      </c>
      <c r="G12" s="277">
        <v>89</v>
      </c>
      <c r="H12" s="364" t="s">
        <v>347</v>
      </c>
      <c r="I12" s="281" t="s">
        <v>347</v>
      </c>
      <c r="L12" s="109"/>
      <c r="M12" s="109"/>
      <c r="N12" s="109"/>
      <c r="O12" s="109"/>
    </row>
    <row r="13" spans="1:15" s="162" customFormat="1" ht="16.899999999999999" customHeight="1" x14ac:dyDescent="0.15">
      <c r="A13" s="194" t="s">
        <v>40</v>
      </c>
      <c r="B13" s="277">
        <v>3</v>
      </c>
      <c r="C13" s="277">
        <v>284</v>
      </c>
      <c r="D13" s="277">
        <v>7</v>
      </c>
      <c r="E13" s="277">
        <v>404</v>
      </c>
      <c r="F13" s="277">
        <v>2</v>
      </c>
      <c r="G13" s="277">
        <v>103</v>
      </c>
      <c r="H13" s="277">
        <v>2</v>
      </c>
      <c r="I13" s="277">
        <v>1177</v>
      </c>
      <c r="L13" s="109"/>
      <c r="M13" s="109"/>
      <c r="N13" s="109"/>
      <c r="O13" s="109"/>
    </row>
    <row r="14" spans="1:15" s="162" customFormat="1" ht="16.899999999999999" customHeight="1" x14ac:dyDescent="0.15">
      <c r="A14" s="194" t="s">
        <v>41</v>
      </c>
      <c r="B14" s="364" t="s">
        <v>347</v>
      </c>
      <c r="C14" s="281" t="s">
        <v>347</v>
      </c>
      <c r="D14" s="277">
        <v>7</v>
      </c>
      <c r="E14" s="277">
        <v>91</v>
      </c>
      <c r="F14" s="277">
        <v>1</v>
      </c>
      <c r="G14" s="277">
        <v>30</v>
      </c>
      <c r="H14" s="281" t="s">
        <v>347</v>
      </c>
      <c r="I14" s="281" t="s">
        <v>347</v>
      </c>
      <c r="L14" s="109"/>
      <c r="M14" s="109"/>
      <c r="N14" s="109"/>
      <c r="O14" s="109"/>
    </row>
    <row r="15" spans="1:15" s="162" customFormat="1" ht="16.899999999999999" customHeight="1" x14ac:dyDescent="0.15">
      <c r="A15" s="194" t="s">
        <v>295</v>
      </c>
      <c r="B15" s="277">
        <v>2</v>
      </c>
      <c r="C15" s="277">
        <v>59</v>
      </c>
      <c r="D15" s="277">
        <v>5</v>
      </c>
      <c r="E15" s="277">
        <v>44</v>
      </c>
      <c r="F15" s="364" t="s">
        <v>347</v>
      </c>
      <c r="G15" s="281" t="s">
        <v>347</v>
      </c>
      <c r="H15" s="281">
        <v>1</v>
      </c>
      <c r="I15" s="281">
        <v>69</v>
      </c>
      <c r="L15" s="109"/>
      <c r="M15" s="109"/>
      <c r="N15" s="109"/>
      <c r="O15" s="109"/>
    </row>
    <row r="16" spans="1:15" s="162" customFormat="1" ht="16.899999999999999" customHeight="1" x14ac:dyDescent="0.15">
      <c r="A16" s="194" t="s">
        <v>210</v>
      </c>
      <c r="B16" s="281" t="s">
        <v>347</v>
      </c>
      <c r="C16" s="281" t="s">
        <v>347</v>
      </c>
      <c r="D16" s="277">
        <v>8</v>
      </c>
      <c r="E16" s="277">
        <v>202</v>
      </c>
      <c r="F16" s="277">
        <v>1</v>
      </c>
      <c r="G16" s="277">
        <v>14</v>
      </c>
      <c r="H16" s="281" t="s">
        <v>347</v>
      </c>
      <c r="I16" s="281" t="s">
        <v>347</v>
      </c>
      <c r="L16" s="109"/>
      <c r="M16" s="109"/>
      <c r="N16" s="109"/>
      <c r="O16" s="109"/>
    </row>
    <row r="17" spans="1:15" s="162" customFormat="1" ht="16.899999999999999" customHeight="1" x14ac:dyDescent="0.15">
      <c r="A17" s="194" t="s">
        <v>286</v>
      </c>
      <c r="B17" s="277">
        <v>3</v>
      </c>
      <c r="C17" s="277">
        <v>153</v>
      </c>
      <c r="D17" s="281">
        <v>4</v>
      </c>
      <c r="E17" s="281">
        <v>59</v>
      </c>
      <c r="F17" s="364" t="s">
        <v>347</v>
      </c>
      <c r="G17" s="281" t="s">
        <v>347</v>
      </c>
      <c r="H17" s="281" t="s">
        <v>347</v>
      </c>
      <c r="I17" s="281" t="s">
        <v>347</v>
      </c>
      <c r="L17" s="109"/>
      <c r="M17" s="109"/>
      <c r="N17" s="109"/>
      <c r="O17" s="109"/>
    </row>
    <row r="18" spans="1:15" s="162" customFormat="1" ht="16.899999999999999" customHeight="1" x14ac:dyDescent="0.15">
      <c r="A18" s="194" t="s">
        <v>287</v>
      </c>
      <c r="B18" s="277">
        <v>1</v>
      </c>
      <c r="C18" s="277">
        <v>19</v>
      </c>
      <c r="D18" s="277">
        <v>4</v>
      </c>
      <c r="E18" s="277">
        <v>59</v>
      </c>
      <c r="F18" s="281" t="s">
        <v>347</v>
      </c>
      <c r="G18" s="281" t="s">
        <v>347</v>
      </c>
      <c r="H18" s="281" t="s">
        <v>347</v>
      </c>
      <c r="I18" s="281" t="s">
        <v>347</v>
      </c>
      <c r="L18" s="109"/>
      <c r="M18" s="109"/>
      <c r="N18" s="109"/>
      <c r="O18" s="109"/>
    </row>
    <row r="19" spans="1:15" s="162" customFormat="1" ht="16.899999999999999" customHeight="1" x14ac:dyDescent="0.15">
      <c r="A19" s="194" t="s">
        <v>288</v>
      </c>
      <c r="B19" s="277">
        <v>2</v>
      </c>
      <c r="C19" s="277">
        <v>59</v>
      </c>
      <c r="D19" s="277">
        <v>7</v>
      </c>
      <c r="E19" s="277">
        <v>74</v>
      </c>
      <c r="F19" s="281" t="s">
        <v>347</v>
      </c>
      <c r="G19" s="281" t="s">
        <v>347</v>
      </c>
      <c r="H19" s="281" t="s">
        <v>347</v>
      </c>
      <c r="I19" s="281" t="s">
        <v>347</v>
      </c>
      <c r="L19" s="109"/>
      <c r="M19" s="109"/>
      <c r="N19" s="109"/>
      <c r="O19" s="109"/>
    </row>
    <row r="20" spans="1:15" s="162" customFormat="1" ht="16.899999999999999" customHeight="1" x14ac:dyDescent="0.15">
      <c r="A20" s="195" t="s">
        <v>28</v>
      </c>
      <c r="B20" s="355">
        <v>34</v>
      </c>
      <c r="C20" s="355">
        <v>1218</v>
      </c>
      <c r="D20" s="355">
        <v>76</v>
      </c>
      <c r="E20" s="355">
        <v>1841</v>
      </c>
      <c r="F20" s="355">
        <v>15</v>
      </c>
      <c r="G20" s="355">
        <v>799</v>
      </c>
      <c r="H20" s="355">
        <v>12</v>
      </c>
      <c r="I20" s="355">
        <v>5457</v>
      </c>
      <c r="L20" s="109"/>
      <c r="M20" s="109"/>
      <c r="N20" s="109"/>
      <c r="O20" s="109"/>
    </row>
    <row r="21" spans="1:15" s="162" customFormat="1" x14ac:dyDescent="0.15">
      <c r="A21" s="89" t="s">
        <v>121</v>
      </c>
      <c r="B21" s="31"/>
      <c r="C21" s="31"/>
      <c r="D21" s="31"/>
      <c r="E21" s="31"/>
      <c r="F21" s="11"/>
      <c r="G21" s="11"/>
      <c r="H21" s="11"/>
      <c r="I21" s="11"/>
      <c r="L21" s="109"/>
      <c r="M21" s="109"/>
      <c r="N21" s="109"/>
      <c r="O21" s="109"/>
    </row>
  </sheetData>
  <mergeCells count="7">
    <mergeCell ref="A2:I2"/>
    <mergeCell ref="H3:I3"/>
    <mergeCell ref="A4:A5"/>
    <mergeCell ref="B4:C4"/>
    <mergeCell ref="D4:E4"/>
    <mergeCell ref="F4:G4"/>
    <mergeCell ref="H4:I4"/>
  </mergeCells>
  <phoneticPr fontId="2"/>
  <pageMargins left="0.78740157480314965" right="0.74803149606299213" top="0.78740157480314965" bottom="0.98425196850393704" header="0.51181102362204722" footer="0.51181102362204722"/>
  <pageSetup paperSize="9" scale="8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view="pageBreakPreview" zoomScale="120" zoomScaleNormal="100" zoomScaleSheetLayoutView="120" workbookViewId="0">
      <selection sqref="A1:K1"/>
    </sheetView>
  </sheetViews>
  <sheetFormatPr defaultRowHeight="12" x14ac:dyDescent="0.15"/>
  <cols>
    <col min="1" max="1" width="10.25" style="33" customWidth="1"/>
    <col min="2" max="8" width="7.75" style="33" customWidth="1"/>
    <col min="9" max="9" width="8.375" style="33" customWidth="1"/>
    <col min="10" max="11" width="7.75" style="33" customWidth="1"/>
    <col min="12" max="12" width="6.75" style="33" customWidth="1"/>
    <col min="13" max="13" width="10" style="33" customWidth="1"/>
    <col min="14" max="14" width="9.25" style="33" customWidth="1"/>
    <col min="15" max="16" width="6.75" style="33" customWidth="1"/>
    <col min="17" max="16384" width="9" style="33"/>
  </cols>
  <sheetData>
    <row r="1" spans="1:16" ht="30" customHeight="1" x14ac:dyDescent="0.15">
      <c r="A1" s="647" t="s">
        <v>219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32"/>
    </row>
    <row r="2" spans="1:16" ht="16.5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94" t="s">
        <v>220</v>
      </c>
      <c r="L2" s="32"/>
    </row>
    <row r="3" spans="1:16" ht="30" customHeight="1" x14ac:dyDescent="0.15">
      <c r="A3" s="654" t="s">
        <v>370</v>
      </c>
      <c r="B3" s="651" t="s">
        <v>221</v>
      </c>
      <c r="C3" s="651"/>
      <c r="D3" s="651" t="s">
        <v>222</v>
      </c>
      <c r="E3" s="651"/>
      <c r="F3" s="651" t="s">
        <v>223</v>
      </c>
      <c r="G3" s="651"/>
      <c r="H3" s="652" t="s">
        <v>296</v>
      </c>
      <c r="I3" s="651"/>
      <c r="J3" s="651" t="s">
        <v>224</v>
      </c>
      <c r="K3" s="653"/>
      <c r="L3" s="32"/>
    </row>
    <row r="4" spans="1:16" ht="30" customHeight="1" x14ac:dyDescent="0.15">
      <c r="A4" s="654"/>
      <c r="B4" s="34" t="s">
        <v>14</v>
      </c>
      <c r="C4" s="34" t="s">
        <v>225</v>
      </c>
      <c r="D4" s="34" t="s">
        <v>14</v>
      </c>
      <c r="E4" s="34" t="s">
        <v>225</v>
      </c>
      <c r="F4" s="34" t="s">
        <v>14</v>
      </c>
      <c r="G4" s="34" t="s">
        <v>225</v>
      </c>
      <c r="H4" s="34" t="s">
        <v>14</v>
      </c>
      <c r="I4" s="34" t="s">
        <v>225</v>
      </c>
      <c r="J4" s="34" t="s">
        <v>14</v>
      </c>
      <c r="K4" s="35" t="s">
        <v>225</v>
      </c>
      <c r="L4" s="32"/>
      <c r="M4" s="118"/>
      <c r="N4" s="118"/>
    </row>
    <row r="5" spans="1:16" ht="30" customHeight="1" x14ac:dyDescent="0.15">
      <c r="A5" s="235" t="s">
        <v>333</v>
      </c>
      <c r="B5" s="92">
        <v>155</v>
      </c>
      <c r="C5" s="92">
        <v>63510</v>
      </c>
      <c r="D5" s="92">
        <v>151</v>
      </c>
      <c r="E5" s="92">
        <v>24337</v>
      </c>
      <c r="F5" s="92">
        <v>148</v>
      </c>
      <c r="G5" s="92">
        <v>5947</v>
      </c>
      <c r="H5" s="92">
        <v>203</v>
      </c>
      <c r="I5" s="92">
        <v>18397</v>
      </c>
      <c r="J5" s="92">
        <v>184</v>
      </c>
      <c r="K5" s="93">
        <v>9220</v>
      </c>
      <c r="L5" s="32"/>
    </row>
    <row r="6" spans="1:16" s="180" customFormat="1" ht="30" customHeight="1" x14ac:dyDescent="0.15">
      <c r="A6" s="65">
        <v>24</v>
      </c>
      <c r="B6" s="92">
        <v>164</v>
      </c>
      <c r="C6" s="92">
        <v>65667</v>
      </c>
      <c r="D6" s="208">
        <v>153</v>
      </c>
      <c r="E6" s="208">
        <v>25161</v>
      </c>
      <c r="F6" s="208">
        <v>193</v>
      </c>
      <c r="G6" s="209">
        <v>5867</v>
      </c>
      <c r="H6" s="92">
        <v>298</v>
      </c>
      <c r="I6" s="208">
        <v>12933</v>
      </c>
      <c r="J6" s="209">
        <v>172</v>
      </c>
      <c r="K6" s="93">
        <v>9232</v>
      </c>
      <c r="L6" s="32"/>
      <c r="M6"/>
      <c r="N6"/>
    </row>
    <row r="7" spans="1:16" s="180" customFormat="1" ht="30" customHeight="1" x14ac:dyDescent="0.15">
      <c r="A7" s="65">
        <v>25</v>
      </c>
      <c r="B7" s="92">
        <v>173</v>
      </c>
      <c r="C7" s="92">
        <v>65693</v>
      </c>
      <c r="D7" s="208">
        <v>183</v>
      </c>
      <c r="E7" s="208">
        <v>26571</v>
      </c>
      <c r="F7" s="208">
        <v>209</v>
      </c>
      <c r="G7" s="209">
        <v>6490</v>
      </c>
      <c r="H7" s="92">
        <v>303</v>
      </c>
      <c r="I7" s="208">
        <v>12578</v>
      </c>
      <c r="J7" s="209">
        <v>225</v>
      </c>
      <c r="K7" s="93">
        <v>11390</v>
      </c>
      <c r="L7" s="32"/>
      <c r="M7"/>
      <c r="N7"/>
      <c r="O7" s="33"/>
      <c r="P7" s="33"/>
    </row>
    <row r="8" spans="1:16" s="180" customFormat="1" ht="30" customHeight="1" x14ac:dyDescent="0.15">
      <c r="A8" s="65">
        <v>26</v>
      </c>
      <c r="B8" s="92">
        <v>173</v>
      </c>
      <c r="C8" s="92">
        <v>69784</v>
      </c>
      <c r="D8" s="208">
        <v>170</v>
      </c>
      <c r="E8" s="208">
        <v>24413</v>
      </c>
      <c r="F8" s="208">
        <v>226</v>
      </c>
      <c r="G8" s="209">
        <v>6537</v>
      </c>
      <c r="H8" s="92">
        <v>253</v>
      </c>
      <c r="I8" s="208">
        <v>9505</v>
      </c>
      <c r="J8" s="209">
        <v>224</v>
      </c>
      <c r="K8" s="93">
        <v>12685</v>
      </c>
      <c r="L8" s="32"/>
      <c r="M8"/>
      <c r="N8"/>
      <c r="O8" s="33"/>
      <c r="P8" s="33"/>
    </row>
    <row r="9" spans="1:16" s="180" customFormat="1" ht="30" customHeight="1" x14ac:dyDescent="0.15">
      <c r="A9" s="342">
        <v>27</v>
      </c>
      <c r="B9" s="347">
        <v>171</v>
      </c>
      <c r="C9" s="347">
        <v>58944</v>
      </c>
      <c r="D9" s="348">
        <v>184</v>
      </c>
      <c r="E9" s="348">
        <v>25984</v>
      </c>
      <c r="F9" s="348">
        <v>210</v>
      </c>
      <c r="G9" s="349">
        <v>6056</v>
      </c>
      <c r="H9" s="347">
        <v>258</v>
      </c>
      <c r="I9" s="348">
        <v>9739</v>
      </c>
      <c r="J9" s="349">
        <v>203</v>
      </c>
      <c r="K9" s="350">
        <v>10498</v>
      </c>
      <c r="L9" s="32"/>
      <c r="M9"/>
      <c r="N9"/>
      <c r="O9" s="33"/>
      <c r="P9" s="33"/>
    </row>
    <row r="10" spans="1:16" s="248" customFormat="1" ht="30" customHeight="1" x14ac:dyDescent="0.15">
      <c r="A10" s="36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246"/>
      <c r="M10" s="247"/>
      <c r="N10" s="247"/>
    </row>
    <row r="11" spans="1:16" ht="30" customHeight="1" x14ac:dyDescent="0.15">
      <c r="A11" s="648" t="s">
        <v>371</v>
      </c>
      <c r="B11" s="649" t="s">
        <v>226</v>
      </c>
      <c r="C11" s="649"/>
      <c r="D11" s="649" t="s">
        <v>227</v>
      </c>
      <c r="E11" s="649"/>
      <c r="F11" s="649" t="s">
        <v>228</v>
      </c>
      <c r="G11" s="649"/>
      <c r="H11" s="649" t="s">
        <v>13</v>
      </c>
      <c r="I11" s="649"/>
      <c r="J11" s="649" t="s">
        <v>229</v>
      </c>
      <c r="K11" s="650"/>
      <c r="L11" s="32"/>
    </row>
    <row r="12" spans="1:16" ht="30" customHeight="1" x14ac:dyDescent="0.15">
      <c r="A12" s="648"/>
      <c r="B12" s="34" t="s">
        <v>14</v>
      </c>
      <c r="C12" s="34" t="s">
        <v>225</v>
      </c>
      <c r="D12" s="34" t="s">
        <v>14</v>
      </c>
      <c r="E12" s="34" t="s">
        <v>225</v>
      </c>
      <c r="F12" s="34" t="s">
        <v>14</v>
      </c>
      <c r="G12" s="34" t="s">
        <v>225</v>
      </c>
      <c r="H12" s="34" t="s">
        <v>14</v>
      </c>
      <c r="I12" s="34" t="s">
        <v>225</v>
      </c>
      <c r="J12" s="34" t="s">
        <v>14</v>
      </c>
      <c r="K12" s="35" t="s">
        <v>225</v>
      </c>
      <c r="L12" s="32"/>
    </row>
    <row r="13" spans="1:16" ht="30" customHeight="1" x14ac:dyDescent="0.15">
      <c r="A13" s="235" t="s">
        <v>333</v>
      </c>
      <c r="B13" s="90">
        <v>158</v>
      </c>
      <c r="C13" s="90">
        <v>3086</v>
      </c>
      <c r="D13" s="90">
        <v>153</v>
      </c>
      <c r="E13" s="90">
        <v>1762</v>
      </c>
      <c r="F13" s="90">
        <v>35</v>
      </c>
      <c r="G13" s="90">
        <v>903</v>
      </c>
      <c r="H13" s="90">
        <v>279</v>
      </c>
      <c r="I13" s="90">
        <v>1708</v>
      </c>
      <c r="J13" s="90">
        <v>80</v>
      </c>
      <c r="K13" s="91">
        <v>859</v>
      </c>
      <c r="L13" s="32"/>
      <c r="M13" s="118"/>
      <c r="N13" s="118"/>
      <c r="O13" s="32"/>
    </row>
    <row r="14" spans="1:16" s="37" customFormat="1" ht="30" customHeight="1" x14ac:dyDescent="0.15">
      <c r="A14" s="65">
        <v>24</v>
      </c>
      <c r="B14" s="91">
        <v>185</v>
      </c>
      <c r="C14" s="91">
        <v>3284</v>
      </c>
      <c r="D14" s="90">
        <v>174</v>
      </c>
      <c r="E14" s="32">
        <v>1513</v>
      </c>
      <c r="F14" s="90">
        <v>34</v>
      </c>
      <c r="G14" s="90">
        <v>658</v>
      </c>
      <c r="H14" s="206" t="s">
        <v>23</v>
      </c>
      <c r="I14" s="250" t="s">
        <v>23</v>
      </c>
      <c r="J14" s="91">
        <v>178</v>
      </c>
      <c r="K14" s="91">
        <v>922</v>
      </c>
      <c r="M14" s="32"/>
      <c r="N14" s="32"/>
    </row>
    <row r="15" spans="1:16" s="182" customFormat="1" ht="30" customHeight="1" x14ac:dyDescent="0.15">
      <c r="A15" s="65">
        <v>25</v>
      </c>
      <c r="B15" s="91">
        <v>229</v>
      </c>
      <c r="C15" s="91">
        <v>4260</v>
      </c>
      <c r="D15" s="90">
        <v>167</v>
      </c>
      <c r="E15" s="32">
        <v>1269</v>
      </c>
      <c r="F15" s="90">
        <v>95</v>
      </c>
      <c r="G15" s="90">
        <v>1357</v>
      </c>
      <c r="H15" s="206" t="s">
        <v>23</v>
      </c>
      <c r="I15" s="250" t="s">
        <v>23</v>
      </c>
      <c r="J15" s="91">
        <v>225</v>
      </c>
      <c r="K15" s="91">
        <v>1422</v>
      </c>
      <c r="L15" s="37"/>
      <c r="M15"/>
      <c r="N15"/>
      <c r="O15" s="181"/>
      <c r="P15" s="181"/>
    </row>
    <row r="16" spans="1:16" s="182" customFormat="1" ht="30" customHeight="1" x14ac:dyDescent="0.15">
      <c r="A16" s="65">
        <v>26</v>
      </c>
      <c r="B16" s="91">
        <v>194</v>
      </c>
      <c r="C16" s="91">
        <v>3781</v>
      </c>
      <c r="D16" s="90">
        <v>158</v>
      </c>
      <c r="E16" s="32">
        <v>1934</v>
      </c>
      <c r="F16" s="90">
        <v>70</v>
      </c>
      <c r="G16" s="90">
        <v>985</v>
      </c>
      <c r="H16" s="206" t="s">
        <v>23</v>
      </c>
      <c r="I16" s="250" t="s">
        <v>23</v>
      </c>
      <c r="J16" s="91">
        <v>254</v>
      </c>
      <c r="K16" s="91">
        <v>1712</v>
      </c>
      <c r="L16" s="37"/>
      <c r="M16"/>
      <c r="N16"/>
      <c r="O16" s="181"/>
      <c r="P16" s="181"/>
    </row>
    <row r="17" spans="1:16" s="182" customFormat="1" ht="30" customHeight="1" x14ac:dyDescent="0.15">
      <c r="A17" s="342">
        <v>27</v>
      </c>
      <c r="B17" s="344">
        <v>186</v>
      </c>
      <c r="C17" s="344">
        <v>3108</v>
      </c>
      <c r="D17" s="343">
        <v>184</v>
      </c>
      <c r="E17" s="351">
        <v>1723</v>
      </c>
      <c r="F17" s="343">
        <v>76</v>
      </c>
      <c r="G17" s="343">
        <v>856</v>
      </c>
      <c r="H17" s="352" t="s">
        <v>347</v>
      </c>
      <c r="I17" s="353" t="s">
        <v>347</v>
      </c>
      <c r="J17" s="344">
        <v>253</v>
      </c>
      <c r="K17" s="344">
        <v>2257</v>
      </c>
      <c r="L17" s="37"/>
      <c r="M17"/>
      <c r="N17"/>
      <c r="O17" s="181"/>
      <c r="P17" s="181"/>
    </row>
    <row r="18" spans="1:16" s="182" customFormat="1" ht="30" customHeight="1" x14ac:dyDescent="0.1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7"/>
      <c r="M18"/>
      <c r="N18"/>
      <c r="O18" s="181"/>
      <c r="P18" s="181"/>
    </row>
    <row r="19" spans="1:16" s="211" customFormat="1" ht="30" customHeight="1" x14ac:dyDescent="0.15">
      <c r="A19" s="645" t="s">
        <v>12</v>
      </c>
      <c r="B19" s="643" t="s">
        <v>230</v>
      </c>
      <c r="C19" s="643"/>
      <c r="D19" s="643" t="s">
        <v>231</v>
      </c>
      <c r="E19" s="643"/>
      <c r="F19" s="643" t="s">
        <v>232</v>
      </c>
      <c r="G19" s="643"/>
      <c r="H19" s="643" t="s">
        <v>22</v>
      </c>
      <c r="I19" s="644"/>
      <c r="J19" s="32"/>
      <c r="K19" s="32"/>
      <c r="L19" s="210"/>
      <c r="M19" s="247"/>
      <c r="N19" s="247"/>
    </row>
    <row r="20" spans="1:16" ht="30" customHeight="1" x14ac:dyDescent="0.15">
      <c r="A20" s="646"/>
      <c r="B20" s="34" t="s">
        <v>14</v>
      </c>
      <c r="C20" s="34" t="s">
        <v>225</v>
      </c>
      <c r="D20" s="34" t="s">
        <v>14</v>
      </c>
      <c r="E20" s="34" t="s">
        <v>225</v>
      </c>
      <c r="F20" s="34" t="s">
        <v>14</v>
      </c>
      <c r="G20" s="34" t="s">
        <v>225</v>
      </c>
      <c r="H20" s="34" t="s">
        <v>14</v>
      </c>
      <c r="I20" s="35" t="s">
        <v>225</v>
      </c>
      <c r="J20" s="32"/>
      <c r="K20" s="32"/>
      <c r="L20" s="32"/>
    </row>
    <row r="21" spans="1:16" ht="30" customHeight="1" x14ac:dyDescent="0.15">
      <c r="A21" s="64" t="s">
        <v>333</v>
      </c>
      <c r="B21" s="90">
        <v>23</v>
      </c>
      <c r="C21" s="90">
        <v>138</v>
      </c>
      <c r="D21" s="90">
        <v>235</v>
      </c>
      <c r="E21" s="90">
        <v>6272</v>
      </c>
      <c r="F21" s="90">
        <v>10</v>
      </c>
      <c r="G21" s="90">
        <v>271</v>
      </c>
      <c r="H21" s="90">
        <v>1814</v>
      </c>
      <c r="I21" s="91">
        <v>136410</v>
      </c>
      <c r="L21" s="32"/>
    </row>
    <row r="22" spans="1:16" ht="30" customHeight="1" x14ac:dyDescent="0.15">
      <c r="A22" s="36">
        <v>24</v>
      </c>
      <c r="B22" s="114" t="s">
        <v>23</v>
      </c>
      <c r="C22" s="114" t="s">
        <v>23</v>
      </c>
      <c r="D22" s="90">
        <v>217</v>
      </c>
      <c r="E22" s="212">
        <v>6203</v>
      </c>
      <c r="F22" s="212">
        <v>8</v>
      </c>
      <c r="G22" s="32">
        <v>262</v>
      </c>
      <c r="H22" s="90">
        <v>1776</v>
      </c>
      <c r="I22" s="91">
        <v>131702</v>
      </c>
      <c r="L22" s="32"/>
      <c r="M22" s="118"/>
      <c r="N22" s="118"/>
      <c r="O22" s="118"/>
      <c r="P22" s="118"/>
    </row>
    <row r="23" spans="1:16" ht="30" customHeight="1" x14ac:dyDescent="0.15">
      <c r="A23" s="36">
        <v>25</v>
      </c>
      <c r="B23" s="114" t="s">
        <v>23</v>
      </c>
      <c r="C23" s="114" t="s">
        <v>23</v>
      </c>
      <c r="D23" s="90">
        <v>213</v>
      </c>
      <c r="E23" s="212">
        <v>5840</v>
      </c>
      <c r="F23" s="212">
        <v>9</v>
      </c>
      <c r="G23" s="32">
        <v>300</v>
      </c>
      <c r="H23" s="90">
        <v>2031</v>
      </c>
      <c r="I23" s="91">
        <v>137170</v>
      </c>
      <c r="M23"/>
      <c r="N23"/>
      <c r="O23"/>
      <c r="P23"/>
    </row>
    <row r="24" spans="1:16" s="180" customFormat="1" ht="30" customHeight="1" x14ac:dyDescent="0.15">
      <c r="A24" s="36">
        <v>26</v>
      </c>
      <c r="B24" s="114" t="s">
        <v>23</v>
      </c>
      <c r="C24" s="114" t="s">
        <v>23</v>
      </c>
      <c r="D24" s="90">
        <v>195</v>
      </c>
      <c r="E24" s="212">
        <v>5977</v>
      </c>
      <c r="F24" s="212">
        <v>5</v>
      </c>
      <c r="G24" s="32">
        <v>147</v>
      </c>
      <c r="H24" s="90">
        <v>1922</v>
      </c>
      <c r="I24" s="91">
        <v>137460</v>
      </c>
      <c r="J24" s="33"/>
      <c r="K24" s="33"/>
      <c r="L24" s="33"/>
      <c r="M24"/>
      <c r="N24"/>
      <c r="O24"/>
      <c r="P24"/>
    </row>
    <row r="25" spans="1:16" s="180" customFormat="1" ht="30" customHeight="1" x14ac:dyDescent="0.15">
      <c r="A25" s="346">
        <v>27</v>
      </c>
      <c r="B25" s="354" t="s">
        <v>347</v>
      </c>
      <c r="C25" s="354" t="s">
        <v>347</v>
      </c>
      <c r="D25" s="343">
        <v>184</v>
      </c>
      <c r="E25" s="345">
        <v>5109</v>
      </c>
      <c r="F25" s="345">
        <v>5</v>
      </c>
      <c r="G25" s="351">
        <v>135</v>
      </c>
      <c r="H25" s="343">
        <v>1914</v>
      </c>
      <c r="I25" s="344">
        <v>124409</v>
      </c>
      <c r="J25" s="33"/>
      <c r="K25" s="33"/>
      <c r="L25" s="33"/>
      <c r="M25"/>
      <c r="N25"/>
      <c r="O25"/>
      <c r="P25"/>
    </row>
    <row r="26" spans="1:16" s="180" customFormat="1" ht="15.75" customHeight="1" x14ac:dyDescent="0.15">
      <c r="A26" s="95" t="s">
        <v>297</v>
      </c>
      <c r="B26" s="33"/>
      <c r="C26" s="33"/>
      <c r="D26" s="33"/>
      <c r="E26" s="33"/>
      <c r="F26" s="33"/>
      <c r="G26" s="33"/>
      <c r="H26" s="33"/>
      <c r="I26" s="33"/>
      <c r="J26" s="248"/>
      <c r="K26" s="248"/>
      <c r="L26" s="33"/>
      <c r="M26"/>
      <c r="N26"/>
      <c r="O26"/>
      <c r="P26"/>
    </row>
    <row r="27" spans="1:16" s="180" customFormat="1" ht="15.75" customHeight="1" x14ac:dyDescent="0.15">
      <c r="A27" s="181" t="s">
        <v>426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/>
      <c r="N27"/>
      <c r="O27"/>
      <c r="P27"/>
    </row>
    <row r="28" spans="1:16" s="248" customFormat="1" ht="30" customHeight="1" x14ac:dyDescent="0.1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M28" s="247"/>
      <c r="N28" s="247"/>
      <c r="O28" s="247"/>
      <c r="P28" s="247"/>
    </row>
    <row r="29" spans="1:16" ht="17.25" customHeight="1" x14ac:dyDescent="0.15"/>
  </sheetData>
  <mergeCells count="18">
    <mergeCell ref="A1:K1"/>
    <mergeCell ref="A11:A12"/>
    <mergeCell ref="B11:C11"/>
    <mergeCell ref="D11:E11"/>
    <mergeCell ref="F11:G11"/>
    <mergeCell ref="H11:I11"/>
    <mergeCell ref="J11:K11"/>
    <mergeCell ref="B3:C3"/>
    <mergeCell ref="D3:E3"/>
    <mergeCell ref="F3:G3"/>
    <mergeCell ref="H3:I3"/>
    <mergeCell ref="J3:K3"/>
    <mergeCell ref="A3:A4"/>
    <mergeCell ref="H19:I19"/>
    <mergeCell ref="A19:A20"/>
    <mergeCell ref="B19:C19"/>
    <mergeCell ref="D19:E19"/>
    <mergeCell ref="F19:G19"/>
  </mergeCells>
  <phoneticPr fontId="2"/>
  <pageMargins left="0.72" right="0.27" top="0.79" bottom="1" header="0.51200000000000001" footer="0.51200000000000001"/>
  <pageSetup paperSize="9" scale="9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view="pageBreakPreview" zoomScaleNormal="100" zoomScaleSheetLayoutView="100" workbookViewId="0">
      <selection sqref="A1:N1"/>
    </sheetView>
  </sheetViews>
  <sheetFormatPr defaultRowHeight="12" x14ac:dyDescent="0.15"/>
  <cols>
    <col min="1" max="2" width="3.75" style="16" customWidth="1"/>
    <col min="3" max="3" width="9.875" style="16" customWidth="1"/>
    <col min="4" max="4" width="10.625" style="16" customWidth="1"/>
    <col min="5" max="7" width="9.375" style="16" customWidth="1"/>
    <col min="8" max="8" width="3.75" style="16" customWidth="1"/>
    <col min="9" max="10" width="8.625" style="16" customWidth="1"/>
    <col min="11" max="11" width="10.625" style="16" customWidth="1"/>
    <col min="12" max="14" width="9.75" style="16" customWidth="1"/>
    <col min="15" max="16384" width="9" style="16"/>
  </cols>
  <sheetData>
    <row r="1" spans="1:15" s="10" customFormat="1" ht="24" x14ac:dyDescent="0.15">
      <c r="A1" s="678" t="s">
        <v>42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</row>
    <row r="2" spans="1:15" ht="14.25" customHeight="1" x14ac:dyDescent="0.15">
      <c r="A2" s="679"/>
      <c r="B2" s="679"/>
      <c r="N2" s="76" t="s">
        <v>24</v>
      </c>
    </row>
    <row r="3" spans="1:15" ht="16.5" customHeight="1" x14ac:dyDescent="0.15">
      <c r="A3" s="561" t="s">
        <v>122</v>
      </c>
      <c r="B3" s="558"/>
      <c r="C3" s="558"/>
      <c r="D3" s="14" t="s">
        <v>123</v>
      </c>
      <c r="E3" s="119" t="s">
        <v>313</v>
      </c>
      <c r="F3" s="119" t="s">
        <v>334</v>
      </c>
      <c r="G3" s="413" t="s">
        <v>396</v>
      </c>
      <c r="H3" s="558" t="s">
        <v>122</v>
      </c>
      <c r="I3" s="558"/>
      <c r="J3" s="558"/>
      <c r="K3" s="14" t="s">
        <v>123</v>
      </c>
      <c r="L3" s="166" t="s">
        <v>313</v>
      </c>
      <c r="M3" s="119" t="s">
        <v>334</v>
      </c>
      <c r="N3" s="413" t="s">
        <v>396</v>
      </c>
    </row>
    <row r="4" spans="1:15" ht="15.75" customHeight="1" x14ac:dyDescent="0.15">
      <c r="A4" s="672" t="s">
        <v>124</v>
      </c>
      <c r="B4" s="675" t="s">
        <v>125</v>
      </c>
      <c r="C4" s="675"/>
      <c r="D4" s="19" t="s">
        <v>113</v>
      </c>
      <c r="E4" s="163">
        <v>121</v>
      </c>
      <c r="F4" s="54">
        <v>98</v>
      </c>
      <c r="G4" s="475">
        <v>121</v>
      </c>
      <c r="H4" s="669" t="s">
        <v>211</v>
      </c>
      <c r="I4" s="675" t="s">
        <v>212</v>
      </c>
      <c r="J4" s="675"/>
      <c r="K4" s="19" t="s">
        <v>113</v>
      </c>
      <c r="L4" s="111">
        <v>94</v>
      </c>
      <c r="M4" s="54">
        <v>97</v>
      </c>
      <c r="N4" s="476">
        <v>192</v>
      </c>
      <c r="O4" s="26"/>
    </row>
    <row r="5" spans="1:15" ht="15.75" customHeight="1" x14ac:dyDescent="0.15">
      <c r="A5" s="673"/>
      <c r="B5" s="667"/>
      <c r="C5" s="667"/>
      <c r="D5" s="21" t="s">
        <v>26</v>
      </c>
      <c r="E5" s="55">
        <v>8537</v>
      </c>
      <c r="F5" s="56">
        <v>10067</v>
      </c>
      <c r="G5" s="475">
        <v>8979</v>
      </c>
      <c r="H5" s="670"/>
      <c r="I5" s="667"/>
      <c r="J5" s="667"/>
      <c r="K5" s="21" t="s">
        <v>26</v>
      </c>
      <c r="L5" s="55">
        <v>4670</v>
      </c>
      <c r="M5" s="55">
        <v>5472</v>
      </c>
      <c r="N5" s="477">
        <v>4633</v>
      </c>
      <c r="O5" s="26"/>
    </row>
    <row r="6" spans="1:15" ht="15.75" customHeight="1" x14ac:dyDescent="0.15">
      <c r="A6" s="673"/>
      <c r="B6" s="668" t="s">
        <v>126</v>
      </c>
      <c r="C6" s="668"/>
      <c r="D6" s="20" t="s">
        <v>113</v>
      </c>
      <c r="E6" s="56">
        <v>65</v>
      </c>
      <c r="F6" s="57">
        <v>96</v>
      </c>
      <c r="G6" s="478">
        <v>84</v>
      </c>
      <c r="H6" s="670"/>
      <c r="I6" s="667" t="s">
        <v>137</v>
      </c>
      <c r="J6" s="667"/>
      <c r="K6" s="38" t="s">
        <v>113</v>
      </c>
      <c r="L6" s="57">
        <v>100</v>
      </c>
      <c r="M6" s="56">
        <v>108</v>
      </c>
      <c r="N6" s="479">
        <v>114</v>
      </c>
      <c r="O6" s="26"/>
    </row>
    <row r="7" spans="1:15" ht="15.75" customHeight="1" x14ac:dyDescent="0.15">
      <c r="A7" s="673"/>
      <c r="B7" s="677"/>
      <c r="C7" s="677"/>
      <c r="D7" s="20" t="s">
        <v>26</v>
      </c>
      <c r="E7" s="56">
        <v>2665</v>
      </c>
      <c r="F7" s="56">
        <v>3618</v>
      </c>
      <c r="G7" s="475">
        <v>3300</v>
      </c>
      <c r="H7" s="670"/>
      <c r="I7" s="667"/>
      <c r="J7" s="667"/>
      <c r="K7" s="21" t="s">
        <v>26</v>
      </c>
      <c r="L7" s="55">
        <v>5065</v>
      </c>
      <c r="M7" s="56">
        <v>5514</v>
      </c>
      <c r="N7" s="479">
        <v>5206</v>
      </c>
      <c r="O7" s="26"/>
    </row>
    <row r="8" spans="1:15" ht="15.75" customHeight="1" x14ac:dyDescent="0.15">
      <c r="A8" s="673"/>
      <c r="B8" s="667" t="s">
        <v>127</v>
      </c>
      <c r="C8" s="667"/>
      <c r="D8" s="38" t="s">
        <v>113</v>
      </c>
      <c r="E8" s="57">
        <v>94</v>
      </c>
      <c r="F8" s="57">
        <v>113</v>
      </c>
      <c r="G8" s="478">
        <v>130</v>
      </c>
      <c r="H8" s="670"/>
      <c r="I8" s="667" t="s">
        <v>317</v>
      </c>
      <c r="J8" s="667"/>
      <c r="K8" s="38" t="s">
        <v>113</v>
      </c>
      <c r="L8" s="57">
        <v>135</v>
      </c>
      <c r="M8" s="57">
        <v>159</v>
      </c>
      <c r="N8" s="480">
        <v>125</v>
      </c>
      <c r="O8" s="26"/>
    </row>
    <row r="9" spans="1:15" ht="15.75" customHeight="1" x14ac:dyDescent="0.15">
      <c r="A9" s="673"/>
      <c r="B9" s="667"/>
      <c r="C9" s="667"/>
      <c r="D9" s="21" t="s">
        <v>26</v>
      </c>
      <c r="E9" s="55">
        <v>6544</v>
      </c>
      <c r="F9" s="56">
        <v>7587</v>
      </c>
      <c r="G9" s="475">
        <v>7674</v>
      </c>
      <c r="H9" s="670"/>
      <c r="I9" s="667"/>
      <c r="J9" s="667"/>
      <c r="K9" s="21" t="s">
        <v>26</v>
      </c>
      <c r="L9" s="55">
        <v>5637</v>
      </c>
      <c r="M9" s="56">
        <v>7399</v>
      </c>
      <c r="N9" s="479">
        <v>5892</v>
      </c>
      <c r="O9" s="26"/>
    </row>
    <row r="10" spans="1:15" ht="15.75" customHeight="1" x14ac:dyDescent="0.15">
      <c r="A10" s="673"/>
      <c r="B10" s="668" t="s">
        <v>128</v>
      </c>
      <c r="C10" s="668"/>
      <c r="D10" s="20" t="s">
        <v>113</v>
      </c>
      <c r="E10" s="56">
        <v>124</v>
      </c>
      <c r="F10" s="57">
        <v>112</v>
      </c>
      <c r="G10" s="478">
        <v>113</v>
      </c>
      <c r="H10" s="670"/>
      <c r="I10" s="667" t="s">
        <v>318</v>
      </c>
      <c r="J10" s="667"/>
      <c r="K10" s="38" t="s">
        <v>113</v>
      </c>
      <c r="L10" s="57">
        <v>1051</v>
      </c>
      <c r="M10" s="57">
        <v>1036</v>
      </c>
      <c r="N10" s="480">
        <v>1044</v>
      </c>
      <c r="O10" s="26"/>
    </row>
    <row r="11" spans="1:15" ht="15.75" customHeight="1" x14ac:dyDescent="0.15">
      <c r="A11" s="673"/>
      <c r="B11" s="667"/>
      <c r="C11" s="667"/>
      <c r="D11" s="21" t="s">
        <v>26</v>
      </c>
      <c r="E11" s="55">
        <v>3680</v>
      </c>
      <c r="F11" s="56">
        <v>3235</v>
      </c>
      <c r="G11" s="475">
        <v>3440</v>
      </c>
      <c r="H11" s="670"/>
      <c r="I11" s="667"/>
      <c r="J11" s="667"/>
      <c r="K11" s="21" t="s">
        <v>26</v>
      </c>
      <c r="L11" s="55">
        <v>5754</v>
      </c>
      <c r="M11" s="56">
        <v>5813</v>
      </c>
      <c r="N11" s="479">
        <v>5506</v>
      </c>
      <c r="O11" s="26"/>
    </row>
    <row r="12" spans="1:15" ht="15.75" customHeight="1" x14ac:dyDescent="0.15">
      <c r="A12" s="673"/>
      <c r="B12" s="667" t="s">
        <v>129</v>
      </c>
      <c r="C12" s="667"/>
      <c r="D12" s="39" t="s">
        <v>26</v>
      </c>
      <c r="E12" s="56">
        <v>9052</v>
      </c>
      <c r="F12" s="57">
        <v>9508</v>
      </c>
      <c r="G12" s="478">
        <v>8919</v>
      </c>
      <c r="H12" s="670"/>
      <c r="I12" s="667" t="s">
        <v>213</v>
      </c>
      <c r="J12" s="667"/>
      <c r="K12" s="38" t="s">
        <v>113</v>
      </c>
      <c r="L12" s="57">
        <v>270</v>
      </c>
      <c r="M12" s="57">
        <v>237</v>
      </c>
      <c r="N12" s="480">
        <v>213</v>
      </c>
      <c r="O12" s="26"/>
    </row>
    <row r="13" spans="1:15" ht="15.75" customHeight="1" x14ac:dyDescent="0.15">
      <c r="A13" s="673"/>
      <c r="B13" s="665" t="s">
        <v>130</v>
      </c>
      <c r="C13" s="665"/>
      <c r="D13" s="20" t="s">
        <v>113</v>
      </c>
      <c r="E13" s="57">
        <v>149</v>
      </c>
      <c r="F13" s="57">
        <v>124</v>
      </c>
      <c r="G13" s="478">
        <v>165</v>
      </c>
      <c r="H13" s="670"/>
      <c r="I13" s="667"/>
      <c r="J13" s="667"/>
      <c r="K13" s="21" t="s">
        <v>26</v>
      </c>
      <c r="L13" s="55">
        <v>3623</v>
      </c>
      <c r="M13" s="56">
        <v>3250</v>
      </c>
      <c r="N13" s="479">
        <v>3065</v>
      </c>
      <c r="O13" s="26"/>
    </row>
    <row r="14" spans="1:15" ht="15.75" customHeight="1" x14ac:dyDescent="0.15">
      <c r="A14" s="673"/>
      <c r="B14" s="665"/>
      <c r="C14" s="665"/>
      <c r="D14" s="20" t="s">
        <v>26</v>
      </c>
      <c r="E14" s="55">
        <v>10828</v>
      </c>
      <c r="F14" s="55">
        <v>13479</v>
      </c>
      <c r="G14" s="481">
        <v>9940</v>
      </c>
      <c r="H14" s="670"/>
      <c r="I14" s="667" t="s">
        <v>307</v>
      </c>
      <c r="J14" s="667"/>
      <c r="K14" s="38" t="s">
        <v>113</v>
      </c>
      <c r="L14" s="197">
        <v>301</v>
      </c>
      <c r="M14" s="241">
        <v>426</v>
      </c>
      <c r="N14" s="480">
        <v>473</v>
      </c>
      <c r="O14" s="26"/>
    </row>
    <row r="15" spans="1:15" ht="15.75" customHeight="1" x14ac:dyDescent="0.15">
      <c r="A15" s="673"/>
      <c r="B15" s="677" t="s">
        <v>131</v>
      </c>
      <c r="C15" s="677"/>
      <c r="D15" s="38" t="s">
        <v>113</v>
      </c>
      <c r="E15" s="56">
        <v>4664</v>
      </c>
      <c r="F15" s="56">
        <v>6027</v>
      </c>
      <c r="G15" s="475">
        <v>5785</v>
      </c>
      <c r="H15" s="670"/>
      <c r="I15" s="667"/>
      <c r="J15" s="667"/>
      <c r="K15" s="21" t="s">
        <v>26</v>
      </c>
      <c r="L15" s="197">
        <v>4623</v>
      </c>
      <c r="M15" s="242">
        <v>5810</v>
      </c>
      <c r="N15" s="479">
        <v>6581</v>
      </c>
      <c r="O15" s="26"/>
    </row>
    <row r="16" spans="1:15" ht="15.75" customHeight="1" x14ac:dyDescent="0.15">
      <c r="A16" s="673"/>
      <c r="B16" s="668"/>
      <c r="C16" s="668"/>
      <c r="D16" s="21" t="s">
        <v>26</v>
      </c>
      <c r="E16" s="55">
        <v>10963</v>
      </c>
      <c r="F16" s="55">
        <v>14214</v>
      </c>
      <c r="G16" s="481">
        <v>13461</v>
      </c>
      <c r="H16" s="671"/>
      <c r="I16" s="664" t="s">
        <v>28</v>
      </c>
      <c r="J16" s="664"/>
      <c r="K16" s="22" t="s">
        <v>26</v>
      </c>
      <c r="L16" s="165">
        <v>29372</v>
      </c>
      <c r="M16" s="165">
        <v>33258</v>
      </c>
      <c r="N16" s="482">
        <f>SUM(N5+N7+N9+N11+N13+N15)</f>
        <v>30883</v>
      </c>
      <c r="O16" s="26"/>
    </row>
    <row r="17" spans="1:15" ht="15.75" customHeight="1" x14ac:dyDescent="0.15">
      <c r="A17" s="673"/>
      <c r="B17" s="665" t="s">
        <v>319</v>
      </c>
      <c r="C17" s="665"/>
      <c r="D17" s="20" t="s">
        <v>113</v>
      </c>
      <c r="E17" s="57">
        <v>1627</v>
      </c>
      <c r="F17" s="56">
        <v>1577</v>
      </c>
      <c r="G17" s="475">
        <v>1691</v>
      </c>
      <c r="H17" s="658" t="s">
        <v>266</v>
      </c>
      <c r="I17" s="659"/>
      <c r="J17" s="660"/>
      <c r="K17" s="19" t="s">
        <v>113</v>
      </c>
      <c r="L17" s="54">
        <v>579</v>
      </c>
      <c r="M17" s="54">
        <v>585</v>
      </c>
      <c r="N17" s="476">
        <v>850</v>
      </c>
      <c r="O17" s="26"/>
    </row>
    <row r="18" spans="1:15" ht="15.75" customHeight="1" x14ac:dyDescent="0.15">
      <c r="A18" s="673"/>
      <c r="B18" s="665"/>
      <c r="C18" s="665"/>
      <c r="D18" s="20" t="s">
        <v>26</v>
      </c>
      <c r="E18" s="56">
        <v>12186</v>
      </c>
      <c r="F18" s="55">
        <v>12572</v>
      </c>
      <c r="G18" s="481">
        <v>12417</v>
      </c>
      <c r="H18" s="661"/>
      <c r="I18" s="662"/>
      <c r="J18" s="663"/>
      <c r="K18" s="22" t="s">
        <v>26</v>
      </c>
      <c r="L18" s="59">
        <v>8294</v>
      </c>
      <c r="M18" s="56">
        <v>8303</v>
      </c>
      <c r="N18" s="479">
        <v>12538</v>
      </c>
      <c r="O18" s="26"/>
    </row>
    <row r="19" spans="1:15" ht="15.75" customHeight="1" x14ac:dyDescent="0.15">
      <c r="A19" s="673"/>
      <c r="B19" s="666" t="s">
        <v>132</v>
      </c>
      <c r="C19" s="666"/>
      <c r="D19" s="39" t="s">
        <v>26</v>
      </c>
      <c r="E19" s="58">
        <v>16788</v>
      </c>
      <c r="F19" s="56">
        <v>16905</v>
      </c>
      <c r="G19" s="475">
        <v>17400</v>
      </c>
      <c r="H19" s="695" t="s">
        <v>265</v>
      </c>
      <c r="I19" s="696"/>
      <c r="J19" s="697"/>
      <c r="K19" s="19" t="s">
        <v>113</v>
      </c>
      <c r="L19" s="54">
        <v>801</v>
      </c>
      <c r="M19" s="54">
        <v>1082</v>
      </c>
      <c r="N19" s="476">
        <v>964</v>
      </c>
      <c r="O19" s="26"/>
    </row>
    <row r="20" spans="1:15" ht="15.75" customHeight="1" x14ac:dyDescent="0.15">
      <c r="A20" s="674"/>
      <c r="B20" s="664" t="s">
        <v>28</v>
      </c>
      <c r="C20" s="664"/>
      <c r="D20" s="22" t="s">
        <v>26</v>
      </c>
      <c r="E20" s="59">
        <v>81243</v>
      </c>
      <c r="F20" s="165">
        <v>91185</v>
      </c>
      <c r="G20" s="483">
        <f>SUM(G5+G7+G9+G11+G12+G14+G16+G18+G19)</f>
        <v>85530</v>
      </c>
      <c r="H20" s="698"/>
      <c r="I20" s="699"/>
      <c r="J20" s="700"/>
      <c r="K20" s="22" t="s">
        <v>26</v>
      </c>
      <c r="L20" s="59">
        <v>5312</v>
      </c>
      <c r="M20" s="59">
        <v>6173</v>
      </c>
      <c r="N20" s="484">
        <v>6102</v>
      </c>
      <c r="O20" s="26"/>
    </row>
    <row r="21" spans="1:15" ht="15.75" customHeight="1" x14ac:dyDescent="0.15">
      <c r="A21" s="672" t="s">
        <v>133</v>
      </c>
      <c r="B21" s="676" t="s">
        <v>125</v>
      </c>
      <c r="C21" s="676"/>
      <c r="D21" s="19" t="s">
        <v>113</v>
      </c>
      <c r="E21" s="54">
        <v>137</v>
      </c>
      <c r="F21" s="54">
        <v>138</v>
      </c>
      <c r="G21" s="485">
        <v>142</v>
      </c>
      <c r="H21" s="655" t="s">
        <v>264</v>
      </c>
      <c r="I21" s="656"/>
      <c r="J21" s="657"/>
      <c r="K21" s="19" t="s">
        <v>113</v>
      </c>
      <c r="L21" s="197" t="s">
        <v>23</v>
      </c>
      <c r="M21" s="197" t="s">
        <v>23</v>
      </c>
      <c r="N21" s="281" t="s">
        <v>348</v>
      </c>
      <c r="O21" s="26"/>
    </row>
    <row r="22" spans="1:15" ht="15.75" customHeight="1" x14ac:dyDescent="0.15">
      <c r="A22" s="673"/>
      <c r="B22" s="665"/>
      <c r="C22" s="665"/>
      <c r="D22" s="20" t="s">
        <v>26</v>
      </c>
      <c r="E22" s="55">
        <v>17407</v>
      </c>
      <c r="F22" s="55">
        <v>16973</v>
      </c>
      <c r="G22" s="481">
        <v>15982</v>
      </c>
      <c r="H22" s="655"/>
      <c r="I22" s="656"/>
      <c r="J22" s="657"/>
      <c r="K22" s="22" t="s">
        <v>26</v>
      </c>
      <c r="L22" s="59">
        <v>1707</v>
      </c>
      <c r="M22" s="59">
        <v>1781</v>
      </c>
      <c r="N22" s="484">
        <v>2140</v>
      </c>
      <c r="O22" s="26"/>
    </row>
    <row r="23" spans="1:15" ht="15.75" customHeight="1" x14ac:dyDescent="0.15">
      <c r="A23" s="673"/>
      <c r="B23" s="677" t="s">
        <v>126</v>
      </c>
      <c r="C23" s="677"/>
      <c r="D23" s="38" t="s">
        <v>113</v>
      </c>
      <c r="E23" s="56">
        <v>52</v>
      </c>
      <c r="F23" s="56">
        <v>47</v>
      </c>
      <c r="G23" s="486">
        <v>42</v>
      </c>
      <c r="H23" s="634" t="s">
        <v>312</v>
      </c>
      <c r="I23" s="634"/>
      <c r="J23" s="561"/>
      <c r="K23" s="14" t="s">
        <v>26</v>
      </c>
      <c r="L23" s="53">
        <v>44685</v>
      </c>
      <c r="M23" s="53">
        <v>49515</v>
      </c>
      <c r="N23" s="487">
        <f>SUM(N16+N18+N20+N22)</f>
        <v>51663</v>
      </c>
      <c r="O23" s="26"/>
    </row>
    <row r="24" spans="1:15" ht="15.75" customHeight="1" x14ac:dyDescent="0.15">
      <c r="A24" s="673"/>
      <c r="B24" s="668"/>
      <c r="C24" s="668"/>
      <c r="D24" s="21" t="s">
        <v>26</v>
      </c>
      <c r="E24" s="56">
        <v>779</v>
      </c>
      <c r="F24" s="55">
        <v>998</v>
      </c>
      <c r="G24" s="481">
        <v>1203</v>
      </c>
      <c r="H24" s="634" t="s">
        <v>145</v>
      </c>
      <c r="I24" s="634"/>
      <c r="J24" s="561"/>
      <c r="K24" s="14" t="s">
        <v>26</v>
      </c>
      <c r="L24" s="53">
        <v>516751</v>
      </c>
      <c r="M24" s="53">
        <v>566314</v>
      </c>
      <c r="N24" s="487">
        <f>SUM(G64+N23)</f>
        <v>539671</v>
      </c>
      <c r="O24" s="26"/>
    </row>
    <row r="25" spans="1:15" ht="15.75" customHeight="1" x14ac:dyDescent="0.15">
      <c r="A25" s="673"/>
      <c r="B25" s="665" t="s">
        <v>319</v>
      </c>
      <c r="C25" s="665"/>
      <c r="D25" s="20" t="s">
        <v>113</v>
      </c>
      <c r="E25" s="57">
        <v>522</v>
      </c>
      <c r="F25" s="56">
        <v>497</v>
      </c>
      <c r="G25" s="486">
        <v>525</v>
      </c>
      <c r="H25" s="192"/>
      <c r="I25" s="192"/>
      <c r="J25" s="192"/>
      <c r="K25" s="189"/>
      <c r="L25" s="61"/>
      <c r="M25" s="61"/>
      <c r="N25" s="224"/>
    </row>
    <row r="26" spans="1:15" ht="15.75" customHeight="1" x14ac:dyDescent="0.15">
      <c r="A26" s="673"/>
      <c r="B26" s="665"/>
      <c r="C26" s="665"/>
      <c r="D26" s="20" t="s">
        <v>26</v>
      </c>
      <c r="E26" s="55">
        <v>5326</v>
      </c>
      <c r="F26" s="55">
        <v>5234</v>
      </c>
      <c r="G26" s="481">
        <v>4419</v>
      </c>
      <c r="H26" s="192"/>
      <c r="I26" s="192"/>
      <c r="J26" s="192"/>
      <c r="K26" s="189"/>
      <c r="L26" s="61"/>
      <c r="M26" s="61"/>
      <c r="N26" s="224"/>
    </row>
    <row r="27" spans="1:15" ht="15.75" customHeight="1" x14ac:dyDescent="0.15">
      <c r="A27" s="673"/>
      <c r="B27" s="677" t="s">
        <v>134</v>
      </c>
      <c r="C27" s="677"/>
      <c r="D27" s="38" t="s">
        <v>113</v>
      </c>
      <c r="E27" s="57">
        <v>949</v>
      </c>
      <c r="F27" s="56">
        <v>1015</v>
      </c>
      <c r="G27" s="486">
        <v>824</v>
      </c>
      <c r="H27" s="191"/>
      <c r="I27" s="191"/>
      <c r="J27" s="191"/>
      <c r="K27" s="189"/>
      <c r="L27" s="190"/>
      <c r="M27" s="190"/>
      <c r="N27" s="225"/>
    </row>
    <row r="28" spans="1:15" ht="15.75" customHeight="1" x14ac:dyDescent="0.15">
      <c r="A28" s="673"/>
      <c r="B28" s="668"/>
      <c r="C28" s="668"/>
      <c r="D28" s="21" t="s">
        <v>26</v>
      </c>
      <c r="E28" s="55">
        <v>16578</v>
      </c>
      <c r="F28" s="55">
        <v>19872</v>
      </c>
      <c r="G28" s="481">
        <v>15628</v>
      </c>
      <c r="H28" s="191"/>
      <c r="I28" s="191"/>
      <c r="J28" s="191"/>
      <c r="K28" s="189"/>
      <c r="L28" s="61"/>
      <c r="M28" s="61"/>
      <c r="N28" s="224"/>
    </row>
    <row r="29" spans="1:15" ht="15.75" customHeight="1" x14ac:dyDescent="0.15">
      <c r="A29" s="673"/>
      <c r="B29" s="677" t="s">
        <v>135</v>
      </c>
      <c r="C29" s="677"/>
      <c r="D29" s="38" t="s">
        <v>113</v>
      </c>
      <c r="E29" s="56">
        <v>332</v>
      </c>
      <c r="F29" s="56">
        <v>389</v>
      </c>
      <c r="G29" s="486">
        <v>357</v>
      </c>
    </row>
    <row r="30" spans="1:15" ht="15.75" customHeight="1" x14ac:dyDescent="0.15">
      <c r="A30" s="673"/>
      <c r="B30" s="668"/>
      <c r="C30" s="668"/>
      <c r="D30" s="21" t="s">
        <v>26</v>
      </c>
      <c r="E30" s="55">
        <v>2812</v>
      </c>
      <c r="F30" s="55">
        <v>3823</v>
      </c>
      <c r="G30" s="481">
        <v>2884</v>
      </c>
    </row>
    <row r="31" spans="1:15" ht="15.75" customHeight="1" x14ac:dyDescent="0.15">
      <c r="A31" s="674"/>
      <c r="B31" s="664" t="s">
        <v>28</v>
      </c>
      <c r="C31" s="664"/>
      <c r="D31" s="22" t="s">
        <v>26</v>
      </c>
      <c r="E31" s="165">
        <v>42902</v>
      </c>
      <c r="F31" s="56">
        <v>46900</v>
      </c>
      <c r="G31" s="486">
        <f>SUM(G22+G24+G26+G28+G30)</f>
        <v>40116</v>
      </c>
    </row>
    <row r="32" spans="1:15" ht="15.75" customHeight="1" x14ac:dyDescent="0.15">
      <c r="A32" s="672" t="s">
        <v>136</v>
      </c>
      <c r="B32" s="683" t="s">
        <v>137</v>
      </c>
      <c r="C32" s="683"/>
      <c r="D32" s="19" t="s">
        <v>113</v>
      </c>
      <c r="E32" s="56">
        <v>250</v>
      </c>
      <c r="F32" s="54">
        <v>241</v>
      </c>
      <c r="G32" s="485">
        <v>217</v>
      </c>
    </row>
    <row r="33" spans="1:7" ht="15.75" customHeight="1" x14ac:dyDescent="0.15">
      <c r="A33" s="673"/>
      <c r="B33" s="684"/>
      <c r="C33" s="684"/>
      <c r="D33" s="20" t="s">
        <v>26</v>
      </c>
      <c r="E33" s="55">
        <v>6054</v>
      </c>
      <c r="F33" s="56">
        <v>5313</v>
      </c>
      <c r="G33" s="486">
        <v>5330</v>
      </c>
    </row>
    <row r="34" spans="1:7" ht="15.75" customHeight="1" x14ac:dyDescent="0.15">
      <c r="A34" s="673"/>
      <c r="B34" s="677" t="s">
        <v>319</v>
      </c>
      <c r="C34" s="677"/>
      <c r="D34" s="38" t="s">
        <v>113</v>
      </c>
      <c r="E34" s="57">
        <v>268</v>
      </c>
      <c r="F34" s="57">
        <v>204</v>
      </c>
      <c r="G34" s="478">
        <v>223</v>
      </c>
    </row>
    <row r="35" spans="1:7" ht="15.75" customHeight="1" x14ac:dyDescent="0.15">
      <c r="A35" s="673"/>
      <c r="B35" s="668"/>
      <c r="C35" s="668"/>
      <c r="D35" s="21" t="s">
        <v>26</v>
      </c>
      <c r="E35" s="164">
        <v>2144</v>
      </c>
      <c r="F35" s="55">
        <v>2452</v>
      </c>
      <c r="G35" s="481">
        <v>3208</v>
      </c>
    </row>
    <row r="36" spans="1:7" ht="15.75" customHeight="1" x14ac:dyDescent="0.15">
      <c r="A36" s="674"/>
      <c r="B36" s="664" t="s">
        <v>28</v>
      </c>
      <c r="C36" s="664"/>
      <c r="D36" s="22" t="s">
        <v>26</v>
      </c>
      <c r="E36" s="165">
        <v>8198</v>
      </c>
      <c r="F36" s="56">
        <v>7765</v>
      </c>
      <c r="G36" s="486">
        <f>G33+G35</f>
        <v>8538</v>
      </c>
    </row>
    <row r="37" spans="1:7" ht="15.75" customHeight="1" x14ac:dyDescent="0.15">
      <c r="A37" s="672" t="s">
        <v>138</v>
      </c>
      <c r="B37" s="669" t="s">
        <v>139</v>
      </c>
      <c r="C37" s="704" t="s">
        <v>320</v>
      </c>
      <c r="D37" s="19" t="s">
        <v>113</v>
      </c>
      <c r="E37" s="164">
        <v>1135</v>
      </c>
      <c r="F37" s="54">
        <v>1090</v>
      </c>
      <c r="G37" s="485">
        <v>1095</v>
      </c>
    </row>
    <row r="38" spans="1:7" ht="15.75" customHeight="1" x14ac:dyDescent="0.15">
      <c r="A38" s="673"/>
      <c r="B38" s="670"/>
      <c r="C38" s="705"/>
      <c r="D38" s="20" t="s">
        <v>26</v>
      </c>
      <c r="E38" s="55">
        <v>84917</v>
      </c>
      <c r="F38" s="56">
        <v>105008</v>
      </c>
      <c r="G38" s="486">
        <v>89706</v>
      </c>
    </row>
    <row r="39" spans="1:7" ht="15.75" customHeight="1" x14ac:dyDescent="0.15">
      <c r="A39" s="673"/>
      <c r="B39" s="670"/>
      <c r="C39" s="685" t="s">
        <v>321</v>
      </c>
      <c r="D39" s="38" t="s">
        <v>113</v>
      </c>
      <c r="E39" s="56">
        <v>823</v>
      </c>
      <c r="F39" s="57">
        <v>805</v>
      </c>
      <c r="G39" s="478">
        <v>784</v>
      </c>
    </row>
    <row r="40" spans="1:7" ht="15.75" customHeight="1" x14ac:dyDescent="0.15">
      <c r="A40" s="673"/>
      <c r="B40" s="670"/>
      <c r="C40" s="686"/>
      <c r="D40" s="21" t="s">
        <v>26</v>
      </c>
      <c r="E40" s="56">
        <v>39372</v>
      </c>
      <c r="F40" s="55">
        <v>40337</v>
      </c>
      <c r="G40" s="481">
        <v>38356</v>
      </c>
    </row>
    <row r="41" spans="1:7" ht="15.75" customHeight="1" x14ac:dyDescent="0.15">
      <c r="A41" s="673"/>
      <c r="B41" s="670"/>
      <c r="C41" s="706" t="s">
        <v>140</v>
      </c>
      <c r="D41" s="20" t="s">
        <v>113</v>
      </c>
      <c r="E41" s="57">
        <v>769</v>
      </c>
      <c r="F41" s="56">
        <v>747</v>
      </c>
      <c r="G41" s="486">
        <v>723</v>
      </c>
    </row>
    <row r="42" spans="1:7" ht="15.75" customHeight="1" x14ac:dyDescent="0.15">
      <c r="A42" s="673"/>
      <c r="B42" s="670"/>
      <c r="C42" s="706"/>
      <c r="D42" s="20" t="s">
        <v>26</v>
      </c>
      <c r="E42" s="55">
        <v>34390</v>
      </c>
      <c r="F42" s="56">
        <v>35683</v>
      </c>
      <c r="G42" s="486">
        <v>37854</v>
      </c>
    </row>
    <row r="43" spans="1:7" ht="15.75" customHeight="1" x14ac:dyDescent="0.15">
      <c r="A43" s="673"/>
      <c r="B43" s="670"/>
      <c r="C43" s="680" t="s">
        <v>214</v>
      </c>
      <c r="D43" s="38" t="s">
        <v>113</v>
      </c>
      <c r="E43" s="57">
        <v>312</v>
      </c>
      <c r="F43" s="57">
        <v>303</v>
      </c>
      <c r="G43" s="478">
        <v>292</v>
      </c>
    </row>
    <row r="44" spans="1:7" ht="15.75" customHeight="1" x14ac:dyDescent="0.15">
      <c r="A44" s="673"/>
      <c r="B44" s="670"/>
      <c r="C44" s="680"/>
      <c r="D44" s="21" t="s">
        <v>26</v>
      </c>
      <c r="E44" s="55">
        <v>9920</v>
      </c>
      <c r="F44" s="56">
        <v>10717</v>
      </c>
      <c r="G44" s="486">
        <v>9324</v>
      </c>
    </row>
    <row r="45" spans="1:7" ht="15.75" customHeight="1" x14ac:dyDescent="0.15">
      <c r="A45" s="673"/>
      <c r="B45" s="670"/>
      <c r="C45" s="680" t="s">
        <v>27</v>
      </c>
      <c r="D45" s="38" t="s">
        <v>113</v>
      </c>
      <c r="E45" s="57">
        <v>0</v>
      </c>
      <c r="F45" s="57">
        <v>0</v>
      </c>
      <c r="G45" s="478">
        <v>0</v>
      </c>
    </row>
    <row r="46" spans="1:7" ht="15.75" customHeight="1" x14ac:dyDescent="0.15">
      <c r="A46" s="673"/>
      <c r="B46" s="670"/>
      <c r="C46" s="680"/>
      <c r="D46" s="21" t="s">
        <v>26</v>
      </c>
      <c r="E46" s="55">
        <v>0</v>
      </c>
      <c r="F46" s="56">
        <v>0</v>
      </c>
      <c r="G46" s="486">
        <v>0</v>
      </c>
    </row>
    <row r="47" spans="1:7" ht="15.75" customHeight="1" x14ac:dyDescent="0.15">
      <c r="A47" s="673"/>
      <c r="B47" s="670"/>
      <c r="C47" s="681" t="s">
        <v>263</v>
      </c>
      <c r="D47" s="38" t="s">
        <v>113</v>
      </c>
      <c r="E47" s="57">
        <v>124</v>
      </c>
      <c r="F47" s="57">
        <v>130</v>
      </c>
      <c r="G47" s="478">
        <v>135</v>
      </c>
    </row>
    <row r="48" spans="1:7" ht="15.75" customHeight="1" x14ac:dyDescent="0.15">
      <c r="A48" s="673"/>
      <c r="B48" s="670"/>
      <c r="C48" s="682"/>
      <c r="D48" s="21" t="s">
        <v>26</v>
      </c>
      <c r="E48" s="55">
        <v>899</v>
      </c>
      <c r="F48" s="56">
        <v>1241</v>
      </c>
      <c r="G48" s="486">
        <v>1022</v>
      </c>
    </row>
    <row r="49" spans="1:7" ht="15.75" customHeight="1" x14ac:dyDescent="0.15">
      <c r="A49" s="673"/>
      <c r="B49" s="670"/>
      <c r="C49" s="103" t="s">
        <v>141</v>
      </c>
      <c r="D49" s="39" t="s">
        <v>26</v>
      </c>
      <c r="E49" s="58">
        <v>3917</v>
      </c>
      <c r="F49" s="57">
        <v>4335</v>
      </c>
      <c r="G49" s="478">
        <v>3394</v>
      </c>
    </row>
    <row r="50" spans="1:7" ht="15.75" customHeight="1" x14ac:dyDescent="0.15">
      <c r="A50" s="673"/>
      <c r="B50" s="670"/>
      <c r="C50" s="103" t="s">
        <v>129</v>
      </c>
      <c r="D50" s="39" t="s">
        <v>26</v>
      </c>
      <c r="E50" s="58">
        <v>47126</v>
      </c>
      <c r="F50" s="58">
        <v>50399</v>
      </c>
      <c r="G50" s="488">
        <v>53498</v>
      </c>
    </row>
    <row r="51" spans="1:7" ht="15.75" customHeight="1" x14ac:dyDescent="0.15">
      <c r="A51" s="673"/>
      <c r="B51" s="703"/>
      <c r="C51" s="103" t="s">
        <v>215</v>
      </c>
      <c r="D51" s="39" t="s">
        <v>26</v>
      </c>
      <c r="E51" s="56">
        <v>0</v>
      </c>
      <c r="F51" s="56">
        <v>0</v>
      </c>
      <c r="G51" s="486">
        <v>0</v>
      </c>
    </row>
    <row r="52" spans="1:7" ht="15.75" customHeight="1" x14ac:dyDescent="0.15">
      <c r="A52" s="673"/>
      <c r="B52" s="684" t="s">
        <v>137</v>
      </c>
      <c r="C52" s="684"/>
      <c r="D52" s="20" t="s">
        <v>113</v>
      </c>
      <c r="E52" s="57">
        <v>147</v>
      </c>
      <c r="F52" s="57">
        <v>104</v>
      </c>
      <c r="G52" s="478">
        <v>114</v>
      </c>
    </row>
    <row r="53" spans="1:7" ht="15.75" customHeight="1" x14ac:dyDescent="0.15">
      <c r="A53" s="673"/>
      <c r="B53" s="684"/>
      <c r="C53" s="684"/>
      <c r="D53" s="20" t="s">
        <v>26</v>
      </c>
      <c r="E53" s="56">
        <v>3737</v>
      </c>
      <c r="F53" s="56">
        <v>3395</v>
      </c>
      <c r="G53" s="486">
        <v>3325</v>
      </c>
    </row>
    <row r="54" spans="1:7" ht="15.75" customHeight="1" x14ac:dyDescent="0.15">
      <c r="A54" s="673"/>
      <c r="B54" s="687" t="s">
        <v>319</v>
      </c>
      <c r="C54" s="687"/>
      <c r="D54" s="38" t="s">
        <v>113</v>
      </c>
      <c r="E54" s="57">
        <v>225</v>
      </c>
      <c r="F54" s="57">
        <v>349</v>
      </c>
      <c r="G54" s="478">
        <v>392</v>
      </c>
    </row>
    <row r="55" spans="1:7" ht="15.75" customHeight="1" x14ac:dyDescent="0.15">
      <c r="A55" s="673"/>
      <c r="B55" s="688"/>
      <c r="C55" s="688"/>
      <c r="D55" s="21" t="s">
        <v>26</v>
      </c>
      <c r="E55" s="55">
        <v>1166</v>
      </c>
      <c r="F55" s="56">
        <v>2229</v>
      </c>
      <c r="G55" s="486">
        <v>2807</v>
      </c>
    </row>
    <row r="56" spans="1:7" ht="15.75" customHeight="1" x14ac:dyDescent="0.15">
      <c r="A56" s="673"/>
      <c r="B56" s="691" t="s">
        <v>273</v>
      </c>
      <c r="C56" s="692"/>
      <c r="D56" s="38" t="s">
        <v>113</v>
      </c>
      <c r="E56" s="57">
        <v>1385</v>
      </c>
      <c r="F56" s="57">
        <v>1499</v>
      </c>
      <c r="G56" s="478">
        <v>1385</v>
      </c>
    </row>
    <row r="57" spans="1:7" ht="15.75" customHeight="1" x14ac:dyDescent="0.15">
      <c r="A57" s="673"/>
      <c r="B57" s="693"/>
      <c r="C57" s="694"/>
      <c r="D57" s="21" t="s">
        <v>26</v>
      </c>
      <c r="E57" s="55">
        <v>67389</v>
      </c>
      <c r="F57" s="56">
        <v>70885</v>
      </c>
      <c r="G57" s="486">
        <v>69733</v>
      </c>
    </row>
    <row r="58" spans="1:7" ht="15.75" customHeight="1" x14ac:dyDescent="0.15">
      <c r="A58" s="674"/>
      <c r="B58" s="664" t="s">
        <v>28</v>
      </c>
      <c r="C58" s="664"/>
      <c r="D58" s="22" t="s">
        <v>26</v>
      </c>
      <c r="E58" s="165">
        <v>292833</v>
      </c>
      <c r="F58" s="165">
        <v>324229</v>
      </c>
      <c r="G58" s="483">
        <f>SUM(G38+G40+G42+G44+G46+G48+G49+G50+G51+G53+G55+G57)</f>
        <v>309019</v>
      </c>
    </row>
    <row r="59" spans="1:7" ht="15.75" customHeight="1" x14ac:dyDescent="0.15">
      <c r="A59" s="689" t="s">
        <v>142</v>
      </c>
      <c r="B59" s="690"/>
      <c r="C59" s="690"/>
      <c r="D59" s="14" t="s">
        <v>26</v>
      </c>
      <c r="E59" s="53">
        <v>17003</v>
      </c>
      <c r="F59" s="59">
        <v>15852</v>
      </c>
      <c r="G59" s="489">
        <v>16065</v>
      </c>
    </row>
    <row r="60" spans="1:7" ht="15.75" customHeight="1" x14ac:dyDescent="0.15">
      <c r="A60" s="701" t="s">
        <v>143</v>
      </c>
      <c r="B60" s="683"/>
      <c r="C60" s="683"/>
      <c r="D60" s="19" t="s">
        <v>113</v>
      </c>
      <c r="E60" s="110">
        <v>587</v>
      </c>
      <c r="F60" s="56">
        <v>641</v>
      </c>
      <c r="G60" s="486">
        <v>606</v>
      </c>
    </row>
    <row r="61" spans="1:7" ht="15.75" customHeight="1" x14ac:dyDescent="0.15">
      <c r="A61" s="702"/>
      <c r="B61" s="664"/>
      <c r="C61" s="664"/>
      <c r="D61" s="22" t="s">
        <v>26</v>
      </c>
      <c r="E61" s="59">
        <v>20032</v>
      </c>
      <c r="F61" s="56">
        <v>20834</v>
      </c>
      <c r="G61" s="486">
        <v>18933</v>
      </c>
    </row>
    <row r="62" spans="1:7" ht="15.75" customHeight="1" x14ac:dyDescent="0.15">
      <c r="A62" s="701" t="s">
        <v>144</v>
      </c>
      <c r="B62" s="683"/>
      <c r="C62" s="683"/>
      <c r="D62" s="19" t="s">
        <v>113</v>
      </c>
      <c r="E62" s="110">
        <v>459</v>
      </c>
      <c r="F62" s="54">
        <v>500</v>
      </c>
      <c r="G62" s="485">
        <v>501</v>
      </c>
    </row>
    <row r="63" spans="1:7" ht="15.75" customHeight="1" x14ac:dyDescent="0.15">
      <c r="A63" s="702"/>
      <c r="B63" s="664"/>
      <c r="C63" s="664"/>
      <c r="D63" s="22" t="s">
        <v>26</v>
      </c>
      <c r="E63" s="59">
        <v>9855</v>
      </c>
      <c r="F63" s="56">
        <v>10034</v>
      </c>
      <c r="G63" s="486">
        <v>9807</v>
      </c>
    </row>
    <row r="64" spans="1:7" ht="15.75" customHeight="1" x14ac:dyDescent="0.15">
      <c r="A64" s="634" t="s">
        <v>312</v>
      </c>
      <c r="B64" s="634"/>
      <c r="C64" s="561"/>
      <c r="D64" s="22" t="s">
        <v>26</v>
      </c>
      <c r="E64" s="53">
        <v>472066</v>
      </c>
      <c r="F64" s="53">
        <v>516799</v>
      </c>
      <c r="G64" s="490">
        <f>SUM(G20+G31+G36+G58+G59+G61+G63)</f>
        <v>488008</v>
      </c>
    </row>
    <row r="65" spans="1:14" s="11" customFormat="1" ht="15.75" customHeight="1" x14ac:dyDescent="0.15">
      <c r="A65" s="89" t="s">
        <v>121</v>
      </c>
      <c r="B65" s="30"/>
      <c r="C65" s="30"/>
      <c r="D65" s="30"/>
      <c r="E65" s="30"/>
      <c r="F65" s="30"/>
      <c r="G65" s="30"/>
      <c r="H65" s="16"/>
      <c r="I65" s="16"/>
      <c r="J65" s="16"/>
      <c r="K65" s="16"/>
      <c r="L65" s="16"/>
      <c r="M65" s="16"/>
      <c r="N65" s="16"/>
    </row>
    <row r="66" spans="1:14" x14ac:dyDescent="0.15">
      <c r="E66" s="106"/>
      <c r="F66" s="106"/>
      <c r="I66" s="26"/>
    </row>
    <row r="67" spans="1:14" x14ac:dyDescent="0.15">
      <c r="I67" s="11"/>
      <c r="J67" s="11"/>
      <c r="K67" s="11"/>
    </row>
    <row r="68" spans="1:14" x14ac:dyDescent="0.15">
      <c r="H68" s="26"/>
    </row>
    <row r="69" spans="1:14" x14ac:dyDescent="0.15">
      <c r="H69" s="23"/>
      <c r="L69" s="11"/>
      <c r="M69" s="11"/>
      <c r="N69" s="11"/>
    </row>
  </sheetData>
  <mergeCells count="55">
    <mergeCell ref="H23:J23"/>
    <mergeCell ref="H24:J24"/>
    <mergeCell ref="I14:J15"/>
    <mergeCell ref="A64:C64"/>
    <mergeCell ref="B52:C53"/>
    <mergeCell ref="B54:C55"/>
    <mergeCell ref="B58:C58"/>
    <mergeCell ref="A59:C59"/>
    <mergeCell ref="A37:A58"/>
    <mergeCell ref="B56:C57"/>
    <mergeCell ref="H19:J20"/>
    <mergeCell ref="A60:C61"/>
    <mergeCell ref="A62:C63"/>
    <mergeCell ref="B37:B51"/>
    <mergeCell ref="C37:C38"/>
    <mergeCell ref="C41:C42"/>
    <mergeCell ref="C43:C44"/>
    <mergeCell ref="C45:C46"/>
    <mergeCell ref="C47:C48"/>
    <mergeCell ref="B32:C33"/>
    <mergeCell ref="C39:C40"/>
    <mergeCell ref="A1:N1"/>
    <mergeCell ref="I10:J11"/>
    <mergeCell ref="B13:C14"/>
    <mergeCell ref="B15:C16"/>
    <mergeCell ref="A2:B2"/>
    <mergeCell ref="I6:J7"/>
    <mergeCell ref="I12:J13"/>
    <mergeCell ref="I4:J5"/>
    <mergeCell ref="B6:C7"/>
    <mergeCell ref="I16:J16"/>
    <mergeCell ref="A3:C3"/>
    <mergeCell ref="A32:A36"/>
    <mergeCell ref="A4:A20"/>
    <mergeCell ref="B4:C5"/>
    <mergeCell ref="B12:C12"/>
    <mergeCell ref="A21:A31"/>
    <mergeCell ref="B21:C22"/>
    <mergeCell ref="B25:C26"/>
    <mergeCell ref="B36:C36"/>
    <mergeCell ref="B27:C28"/>
    <mergeCell ref="B29:C30"/>
    <mergeCell ref="B34:C35"/>
    <mergeCell ref="B31:C31"/>
    <mergeCell ref="B23:C24"/>
    <mergeCell ref="H21:J22"/>
    <mergeCell ref="H17:J18"/>
    <mergeCell ref="H3:J3"/>
    <mergeCell ref="B20:C20"/>
    <mergeCell ref="B17:C18"/>
    <mergeCell ref="B19:C19"/>
    <mergeCell ref="B8:C9"/>
    <mergeCell ref="I8:J9"/>
    <mergeCell ref="B10:C11"/>
    <mergeCell ref="H4:H16"/>
  </mergeCells>
  <phoneticPr fontId="2"/>
  <pageMargins left="0.82677165354330717" right="0.59055118110236227" top="0.78740157480314965" bottom="0.70866141732283472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view="pageBreakPreview" zoomScale="130" zoomScaleNormal="100" zoomScaleSheetLayoutView="130" workbookViewId="0">
      <selection sqref="A1:I1"/>
    </sheetView>
  </sheetViews>
  <sheetFormatPr defaultRowHeight="13.5" x14ac:dyDescent="0.15"/>
  <cols>
    <col min="1" max="2" width="9" style="251"/>
    <col min="3" max="3" width="10.375" style="251" customWidth="1"/>
    <col min="4" max="4" width="10.625" style="251" customWidth="1"/>
    <col min="5" max="5" width="10.5" style="251" customWidth="1"/>
    <col min="6" max="6" width="10.625" style="251" customWidth="1"/>
    <col min="7" max="16384" width="9" style="251"/>
  </cols>
  <sheetData>
    <row r="1" spans="1:9" ht="30.6" customHeight="1" x14ac:dyDescent="0.25">
      <c r="A1" s="552" t="s">
        <v>428</v>
      </c>
      <c r="B1" s="552"/>
      <c r="C1" s="552"/>
      <c r="D1" s="552"/>
      <c r="E1" s="552"/>
      <c r="F1" s="552"/>
      <c r="G1" s="552"/>
      <c r="H1" s="552"/>
      <c r="I1" s="552"/>
    </row>
    <row r="2" spans="1:9" ht="15.6" customHeight="1" x14ac:dyDescent="0.15"/>
    <row r="3" spans="1:9" ht="24" customHeight="1" x14ac:dyDescent="0.2">
      <c r="A3" s="553"/>
      <c r="B3" s="553"/>
      <c r="C3" s="553"/>
      <c r="D3" s="553"/>
      <c r="E3" s="553"/>
      <c r="F3" s="553"/>
      <c r="G3" s="553"/>
      <c r="H3" s="553"/>
      <c r="I3" s="553"/>
    </row>
    <row r="5" spans="1:9" ht="15" customHeight="1" x14ac:dyDescent="0.15"/>
    <row r="6" spans="1:9" ht="15" customHeight="1" x14ac:dyDescent="0.15"/>
    <row r="7" spans="1:9" ht="15" customHeight="1" x14ac:dyDescent="0.15"/>
    <row r="8" spans="1:9" ht="15" customHeight="1" x14ac:dyDescent="0.15"/>
    <row r="9" spans="1:9" ht="15" customHeight="1" x14ac:dyDescent="0.15"/>
    <row r="10" spans="1:9" ht="15" customHeight="1" x14ac:dyDescent="0.15"/>
    <row r="11" spans="1:9" ht="15" customHeight="1" x14ac:dyDescent="0.15"/>
    <row r="12" spans="1:9" ht="15" customHeight="1" x14ac:dyDescent="0.15"/>
    <row r="13" spans="1:9" ht="15" customHeight="1" x14ac:dyDescent="0.15"/>
    <row r="14" spans="1:9" ht="15" customHeight="1" x14ac:dyDescent="0.15"/>
    <row r="15" spans="1:9" ht="15" customHeight="1" x14ac:dyDescent="0.15"/>
    <row r="16" spans="1:9" ht="15" customHeight="1" x14ac:dyDescent="0.15"/>
    <row r="17" spans="2:9" ht="15" customHeight="1" x14ac:dyDescent="0.15"/>
    <row r="18" spans="2:9" ht="15" customHeight="1" x14ac:dyDescent="0.15"/>
    <row r="19" spans="2:9" ht="15" customHeight="1" x14ac:dyDescent="0.15"/>
    <row r="20" spans="2:9" ht="15" customHeight="1" x14ac:dyDescent="0.15"/>
    <row r="21" spans="2:9" ht="15" customHeight="1" x14ac:dyDescent="0.15"/>
    <row r="22" spans="2:9" ht="15" customHeight="1" x14ac:dyDescent="0.15"/>
    <row r="23" spans="2:9" ht="15" customHeight="1" x14ac:dyDescent="0.15"/>
    <row r="24" spans="2:9" ht="15" customHeight="1" x14ac:dyDescent="0.15"/>
    <row r="25" spans="2:9" ht="15" customHeight="1" x14ac:dyDescent="0.15"/>
    <row r="26" spans="2:9" ht="15" customHeight="1" x14ac:dyDescent="0.15"/>
    <row r="27" spans="2:9" ht="15" customHeight="1" x14ac:dyDescent="0.15"/>
    <row r="28" spans="2:9" ht="15" customHeight="1" x14ac:dyDescent="0.15"/>
    <row r="29" spans="2:9" x14ac:dyDescent="0.15">
      <c r="C29" s="252" t="s">
        <v>335</v>
      </c>
      <c r="D29" s="252" t="s">
        <v>342</v>
      </c>
      <c r="G29" s="252" t="s">
        <v>336</v>
      </c>
      <c r="H29" s="252" t="s">
        <v>343</v>
      </c>
    </row>
    <row r="30" spans="2:9" x14ac:dyDescent="0.15">
      <c r="B30" s="253" t="s">
        <v>413</v>
      </c>
      <c r="C30" s="531">
        <v>5704</v>
      </c>
      <c r="D30" s="531">
        <v>423</v>
      </c>
      <c r="E30" s="532">
        <f>C30/D30</f>
        <v>13.484633569739954</v>
      </c>
      <c r="F30" s="253" t="s">
        <v>413</v>
      </c>
      <c r="G30" s="531">
        <v>2957</v>
      </c>
      <c r="H30" s="531">
        <v>248</v>
      </c>
      <c r="I30" s="251">
        <f>G30/H30</f>
        <v>11.923387096774194</v>
      </c>
    </row>
    <row r="31" spans="2:9" x14ac:dyDescent="0.15">
      <c r="B31" s="253" t="s">
        <v>414</v>
      </c>
      <c r="C31" s="531">
        <v>5632</v>
      </c>
      <c r="D31" s="531">
        <v>424</v>
      </c>
      <c r="E31" s="532">
        <f t="shared" ref="E31:E36" si="0">C31/D31</f>
        <v>13.283018867924529</v>
      </c>
      <c r="F31" s="253" t="s">
        <v>414</v>
      </c>
      <c r="G31" s="531">
        <v>2937</v>
      </c>
      <c r="H31" s="531">
        <v>251</v>
      </c>
      <c r="I31" s="251">
        <f t="shared" ref="I31:I36" si="1">G31/H31</f>
        <v>11.701195219123505</v>
      </c>
    </row>
    <row r="32" spans="2:9" x14ac:dyDescent="0.15">
      <c r="B32" s="253" t="s">
        <v>393</v>
      </c>
      <c r="C32" s="531">
        <v>5505</v>
      </c>
      <c r="D32" s="531">
        <v>431</v>
      </c>
      <c r="E32" s="532">
        <f t="shared" si="0"/>
        <v>12.772621809744779</v>
      </c>
      <c r="F32" s="253" t="s">
        <v>393</v>
      </c>
      <c r="G32" s="531">
        <v>2815</v>
      </c>
      <c r="H32" s="531">
        <v>243</v>
      </c>
      <c r="I32" s="251">
        <f t="shared" si="1"/>
        <v>11.584362139917696</v>
      </c>
    </row>
    <row r="33" spans="2:9" x14ac:dyDescent="0.15">
      <c r="B33" s="253" t="s">
        <v>415</v>
      </c>
      <c r="C33" s="531">
        <v>5420</v>
      </c>
      <c r="D33" s="531">
        <v>438</v>
      </c>
      <c r="E33" s="532">
        <f t="shared" si="0"/>
        <v>12.374429223744292</v>
      </c>
      <c r="F33" s="253" t="s">
        <v>415</v>
      </c>
      <c r="G33" s="531">
        <v>2849</v>
      </c>
      <c r="H33" s="531">
        <v>247</v>
      </c>
      <c r="I33" s="251">
        <f t="shared" si="1"/>
        <v>11.534412955465587</v>
      </c>
    </row>
    <row r="34" spans="2:9" x14ac:dyDescent="0.15">
      <c r="B34" s="253" t="s">
        <v>392</v>
      </c>
      <c r="C34" s="531">
        <v>5416</v>
      </c>
      <c r="D34" s="531">
        <v>428</v>
      </c>
      <c r="E34" s="532">
        <f t="shared" si="0"/>
        <v>12.654205607476635</v>
      </c>
      <c r="F34" s="253" t="s">
        <v>392</v>
      </c>
      <c r="G34" s="43">
        <v>2807</v>
      </c>
      <c r="H34" s="43">
        <v>251</v>
      </c>
      <c r="I34" s="251">
        <f t="shared" si="1"/>
        <v>11.183266932270916</v>
      </c>
    </row>
    <row r="35" spans="2:9" x14ac:dyDescent="0.15">
      <c r="B35" s="253" t="s">
        <v>416</v>
      </c>
      <c r="C35" s="531">
        <v>5323</v>
      </c>
      <c r="D35" s="531">
        <v>440</v>
      </c>
      <c r="E35" s="532">
        <f t="shared" si="0"/>
        <v>12.097727272727273</v>
      </c>
      <c r="F35" s="253" t="s">
        <v>416</v>
      </c>
      <c r="G35" s="531">
        <v>2769</v>
      </c>
      <c r="H35" s="531">
        <v>252</v>
      </c>
      <c r="I35" s="251">
        <f t="shared" si="1"/>
        <v>10.988095238095237</v>
      </c>
    </row>
    <row r="36" spans="2:9" x14ac:dyDescent="0.15">
      <c r="B36" s="253" t="s">
        <v>417</v>
      </c>
      <c r="C36" s="531">
        <v>5213</v>
      </c>
      <c r="D36" s="531">
        <v>438</v>
      </c>
      <c r="E36" s="532">
        <f t="shared" si="0"/>
        <v>11.901826484018265</v>
      </c>
      <c r="F36" s="253" t="s">
        <v>417</v>
      </c>
      <c r="G36" s="531">
        <v>2668</v>
      </c>
      <c r="H36" s="531">
        <v>251</v>
      </c>
      <c r="I36" s="251">
        <f t="shared" si="1"/>
        <v>10.629482071713147</v>
      </c>
    </row>
    <row r="38" spans="2:9" x14ac:dyDescent="0.15">
      <c r="C38" s="252" t="s">
        <v>342</v>
      </c>
      <c r="D38" s="252" t="s">
        <v>343</v>
      </c>
    </row>
    <row r="39" spans="2:9" x14ac:dyDescent="0.15">
      <c r="B39" s="251" t="s">
        <v>337</v>
      </c>
      <c r="C39" s="251">
        <v>423</v>
      </c>
      <c r="D39" s="251">
        <v>248</v>
      </c>
    </row>
    <row r="40" spans="2:9" x14ac:dyDescent="0.15">
      <c r="B40" s="251" t="s">
        <v>338</v>
      </c>
      <c r="C40" s="251">
        <v>424</v>
      </c>
      <c r="D40" s="251">
        <v>251</v>
      </c>
    </row>
    <row r="41" spans="2:9" x14ac:dyDescent="0.15">
      <c r="B41" s="251" t="s">
        <v>339</v>
      </c>
      <c r="C41" s="251">
        <v>431</v>
      </c>
      <c r="D41" s="251">
        <v>243</v>
      </c>
    </row>
    <row r="42" spans="2:9" x14ac:dyDescent="0.15">
      <c r="B42" s="251" t="s">
        <v>340</v>
      </c>
      <c r="C42" s="251">
        <v>438</v>
      </c>
      <c r="D42" s="251">
        <v>247</v>
      </c>
    </row>
    <row r="43" spans="2:9" x14ac:dyDescent="0.15">
      <c r="B43" s="251" t="s">
        <v>341</v>
      </c>
      <c r="C43" s="251">
        <v>428</v>
      </c>
      <c r="D43" s="42">
        <v>251</v>
      </c>
    </row>
    <row r="44" spans="2:9" x14ac:dyDescent="0.15">
      <c r="B44" s="251" t="s">
        <v>368</v>
      </c>
      <c r="C44" s="251">
        <v>440</v>
      </c>
      <c r="D44" s="251">
        <v>252</v>
      </c>
    </row>
    <row r="45" spans="2:9" x14ac:dyDescent="0.15">
      <c r="B45" s="251" t="s">
        <v>390</v>
      </c>
      <c r="C45" s="251">
        <v>438</v>
      </c>
      <c r="D45" s="251">
        <v>251</v>
      </c>
    </row>
  </sheetData>
  <mergeCells count="2">
    <mergeCell ref="A1:I1"/>
    <mergeCell ref="A3:I3"/>
  </mergeCells>
  <phoneticPr fontId="2"/>
  <pageMargins left="0.75" right="0.75" top="1.48" bottom="1" header="0.51200000000000001" footer="0.51200000000000001"/>
  <pageSetup paperSize="9" scale="92"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11"/>
  <sheetViews>
    <sheetView view="pageBreakPreview" zoomScaleNormal="80" zoomScaleSheetLayoutView="100" workbookViewId="0">
      <selection sqref="A1:Q1"/>
    </sheetView>
  </sheetViews>
  <sheetFormatPr defaultRowHeight="11.25" customHeight="1" x14ac:dyDescent="0.15"/>
  <cols>
    <col min="1" max="1" width="16.75" style="109" customWidth="1"/>
    <col min="2" max="4" width="6.625" style="109" customWidth="1"/>
    <col min="5" max="5" width="6.5" style="109" customWidth="1"/>
    <col min="6" max="7" width="6" style="109" customWidth="1"/>
    <col min="8" max="10" width="6.625" style="109" customWidth="1"/>
    <col min="11" max="12" width="5.625" style="109" customWidth="1"/>
    <col min="13" max="13" width="5.625" style="149" customWidth="1"/>
    <col min="14" max="16" width="6.625" style="109" customWidth="1"/>
    <col min="17" max="19" width="5.625" style="109" customWidth="1"/>
    <col min="20" max="16384" width="9" style="109"/>
  </cols>
  <sheetData>
    <row r="1" spans="1:17" ht="27.6" customHeight="1" x14ac:dyDescent="0.15">
      <c r="A1" s="707" t="s">
        <v>432</v>
      </c>
      <c r="B1" s="707"/>
      <c r="C1" s="707"/>
      <c r="D1" s="707"/>
      <c r="E1" s="707"/>
      <c r="F1" s="707"/>
      <c r="G1" s="707"/>
      <c r="H1" s="707"/>
      <c r="I1" s="707"/>
      <c r="J1" s="707"/>
      <c r="K1" s="707"/>
      <c r="L1" s="707"/>
      <c r="M1" s="707"/>
      <c r="N1" s="707"/>
      <c r="O1" s="707"/>
      <c r="P1" s="707"/>
      <c r="Q1" s="707"/>
    </row>
    <row r="2" spans="1:17" ht="16.149999999999999" customHeight="1" x14ac:dyDescent="0.15">
      <c r="A2" s="16" t="s">
        <v>332</v>
      </c>
      <c r="B2" s="40"/>
      <c r="C2" s="40"/>
      <c r="D2" s="40"/>
      <c r="E2" s="40"/>
      <c r="F2" s="40"/>
      <c r="G2" s="40"/>
      <c r="H2" s="40"/>
      <c r="I2" s="40"/>
      <c r="J2" s="428"/>
      <c r="K2" s="428"/>
      <c r="L2" s="428"/>
      <c r="Q2" s="429" t="s">
        <v>271</v>
      </c>
    </row>
    <row r="3" spans="1:17" ht="34.9" customHeight="1" x14ac:dyDescent="0.15">
      <c r="A3" s="708" t="s">
        <v>372</v>
      </c>
      <c r="B3" s="712" t="s">
        <v>322</v>
      </c>
      <c r="C3" s="712"/>
      <c r="D3" s="712"/>
      <c r="E3" s="712" t="s">
        <v>186</v>
      </c>
      <c r="F3" s="712"/>
      <c r="G3" s="712"/>
      <c r="H3" s="713" t="s">
        <v>187</v>
      </c>
      <c r="I3" s="719"/>
      <c r="J3" s="712" t="s">
        <v>188</v>
      </c>
      <c r="K3" s="712"/>
      <c r="L3" s="712"/>
      <c r="M3" s="712"/>
      <c r="N3" s="712"/>
      <c r="O3" s="712" t="s">
        <v>189</v>
      </c>
      <c r="P3" s="712"/>
      <c r="Q3" s="713"/>
    </row>
    <row r="4" spans="1:17" ht="34.9" customHeight="1" x14ac:dyDescent="0.15">
      <c r="A4" s="709"/>
      <c r="B4" s="420" t="s">
        <v>190</v>
      </c>
      <c r="C4" s="714" t="s">
        <v>191</v>
      </c>
      <c r="D4" s="714"/>
      <c r="E4" s="420" t="s">
        <v>190</v>
      </c>
      <c r="F4" s="714" t="s">
        <v>191</v>
      </c>
      <c r="G4" s="714"/>
      <c r="H4" s="420" t="s">
        <v>192</v>
      </c>
      <c r="I4" s="427" t="s">
        <v>193</v>
      </c>
      <c r="J4" s="420" t="s">
        <v>194</v>
      </c>
      <c r="K4" s="714" t="s">
        <v>195</v>
      </c>
      <c r="L4" s="714"/>
      <c r="M4" s="714" t="s">
        <v>196</v>
      </c>
      <c r="N4" s="714"/>
      <c r="O4" s="420" t="s">
        <v>190</v>
      </c>
      <c r="P4" s="714" t="s">
        <v>191</v>
      </c>
      <c r="Q4" s="715"/>
    </row>
    <row r="5" spans="1:17" ht="25.9" customHeight="1" x14ac:dyDescent="0.15">
      <c r="A5" s="426" t="s">
        <v>333</v>
      </c>
      <c r="B5" s="56">
        <v>42</v>
      </c>
      <c r="C5" s="710">
        <v>7684</v>
      </c>
      <c r="D5" s="720"/>
      <c r="E5" s="54">
        <v>162</v>
      </c>
      <c r="F5" s="710">
        <v>6378</v>
      </c>
      <c r="G5" s="711"/>
      <c r="H5" s="56">
        <v>17</v>
      </c>
      <c r="I5" s="111">
        <v>24</v>
      </c>
      <c r="J5" s="56">
        <v>30</v>
      </c>
      <c r="K5" s="710">
        <v>1789</v>
      </c>
      <c r="L5" s="711"/>
      <c r="M5" s="710">
        <v>951</v>
      </c>
      <c r="N5" s="711"/>
      <c r="O5" s="56">
        <v>2</v>
      </c>
      <c r="P5" s="710">
        <v>49</v>
      </c>
      <c r="Q5" s="720"/>
    </row>
    <row r="6" spans="1:17" ht="25.9" customHeight="1" x14ac:dyDescent="0.15">
      <c r="A6" s="424">
        <v>24</v>
      </c>
      <c r="B6" s="276">
        <v>42</v>
      </c>
      <c r="C6" s="710">
        <v>7510</v>
      </c>
      <c r="D6" s="720"/>
      <c r="E6" s="56">
        <v>164</v>
      </c>
      <c r="F6" s="710">
        <v>6187</v>
      </c>
      <c r="G6" s="711"/>
      <c r="H6" s="56">
        <v>17</v>
      </c>
      <c r="I6" s="276">
        <v>24</v>
      </c>
      <c r="J6" s="56">
        <v>30</v>
      </c>
      <c r="K6" s="710">
        <v>1766</v>
      </c>
      <c r="L6" s="711"/>
      <c r="M6" s="710">
        <v>978</v>
      </c>
      <c r="N6" s="711"/>
      <c r="O6" s="56">
        <v>2</v>
      </c>
      <c r="P6" s="710">
        <v>34</v>
      </c>
      <c r="Q6" s="720"/>
    </row>
    <row r="7" spans="1:17" ht="25.9" customHeight="1" x14ac:dyDescent="0.15">
      <c r="A7" s="424">
        <v>25</v>
      </c>
      <c r="B7" s="276">
        <v>42</v>
      </c>
      <c r="C7" s="710">
        <v>7524</v>
      </c>
      <c r="D7" s="720"/>
      <c r="E7" s="56">
        <v>162</v>
      </c>
      <c r="F7" s="710">
        <v>6188</v>
      </c>
      <c r="G7" s="711"/>
      <c r="H7" s="56">
        <v>17</v>
      </c>
      <c r="I7" s="276">
        <v>24</v>
      </c>
      <c r="J7" s="56">
        <v>29</v>
      </c>
      <c r="K7" s="710">
        <v>1725</v>
      </c>
      <c r="L7" s="711"/>
      <c r="M7" s="710">
        <v>980</v>
      </c>
      <c r="N7" s="711"/>
      <c r="O7" s="56">
        <v>1</v>
      </c>
      <c r="P7" s="710">
        <v>27</v>
      </c>
      <c r="Q7" s="720"/>
    </row>
    <row r="8" spans="1:17" ht="25.9" customHeight="1" x14ac:dyDescent="0.15">
      <c r="A8" s="424">
        <v>26</v>
      </c>
      <c r="B8" s="276">
        <v>42</v>
      </c>
      <c r="C8" s="710">
        <v>7541</v>
      </c>
      <c r="D8" s="720"/>
      <c r="E8" s="56">
        <v>160</v>
      </c>
      <c r="F8" s="710">
        <v>6133</v>
      </c>
      <c r="G8" s="711"/>
      <c r="H8" s="56">
        <v>17</v>
      </c>
      <c r="I8" s="276">
        <v>24</v>
      </c>
      <c r="J8" s="56">
        <v>28</v>
      </c>
      <c r="K8" s="710">
        <v>1563</v>
      </c>
      <c r="L8" s="711"/>
      <c r="M8" s="710">
        <v>941</v>
      </c>
      <c r="N8" s="711"/>
      <c r="O8" s="56">
        <v>1</v>
      </c>
      <c r="P8" s="710">
        <v>30</v>
      </c>
      <c r="Q8" s="720"/>
    </row>
    <row r="9" spans="1:17" ht="25.9" customHeight="1" x14ac:dyDescent="0.15">
      <c r="A9" s="425">
        <v>27</v>
      </c>
      <c r="B9" s="344">
        <v>37</v>
      </c>
      <c r="C9" s="716">
        <v>7388</v>
      </c>
      <c r="D9" s="717"/>
      <c r="E9" s="421">
        <v>158</v>
      </c>
      <c r="F9" s="716">
        <v>5920</v>
      </c>
      <c r="G9" s="718"/>
      <c r="H9" s="408">
        <v>17</v>
      </c>
      <c r="I9" s="423">
        <v>24</v>
      </c>
      <c r="J9" s="408">
        <v>27</v>
      </c>
      <c r="K9" s="716">
        <v>1536</v>
      </c>
      <c r="L9" s="718"/>
      <c r="M9" s="716">
        <v>950</v>
      </c>
      <c r="N9" s="718"/>
      <c r="O9" s="421">
        <v>1</v>
      </c>
      <c r="P9" s="716">
        <v>31</v>
      </c>
      <c r="Q9" s="717"/>
    </row>
    <row r="10" spans="1:17" ht="25.9" customHeight="1" x14ac:dyDescent="0.15">
      <c r="A10" s="200" t="s">
        <v>233</v>
      </c>
      <c r="B10" s="200"/>
      <c r="C10" s="200"/>
      <c r="D10" s="200"/>
      <c r="E10" s="200"/>
      <c r="F10" s="200"/>
      <c r="G10" s="200"/>
      <c r="H10" s="200"/>
      <c r="I10" s="200"/>
      <c r="J10" s="200"/>
      <c r="K10" s="89"/>
      <c r="L10" s="26"/>
    </row>
    <row r="11" spans="1:17" ht="25.9" customHeight="1" x14ac:dyDescent="0.1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78"/>
      <c r="L11" s="26"/>
    </row>
  </sheetData>
  <mergeCells count="37">
    <mergeCell ref="C8:D8"/>
    <mergeCell ref="C9:D9"/>
    <mergeCell ref="F4:G4"/>
    <mergeCell ref="F5:G5"/>
    <mergeCell ref="F6:G6"/>
    <mergeCell ref="F7:G7"/>
    <mergeCell ref="F8:G8"/>
    <mergeCell ref="F9:G9"/>
    <mergeCell ref="C4:D4"/>
    <mergeCell ref="C5:D5"/>
    <mergeCell ref="C6:D6"/>
    <mergeCell ref="C7:D7"/>
    <mergeCell ref="P9:Q9"/>
    <mergeCell ref="M9:N9"/>
    <mergeCell ref="H3:I3"/>
    <mergeCell ref="P5:Q5"/>
    <mergeCell ref="P6:Q6"/>
    <mergeCell ref="P7:Q7"/>
    <mergeCell ref="P8:Q8"/>
    <mergeCell ref="M8:N8"/>
    <mergeCell ref="K4:L4"/>
    <mergeCell ref="K8:L8"/>
    <mergeCell ref="K9:L9"/>
    <mergeCell ref="J3:N3"/>
    <mergeCell ref="M4:N4"/>
    <mergeCell ref="M5:N5"/>
    <mergeCell ref="M6:N6"/>
    <mergeCell ref="M7:N7"/>
    <mergeCell ref="A1:Q1"/>
    <mergeCell ref="A3:A4"/>
    <mergeCell ref="K5:L5"/>
    <mergeCell ref="K6:L6"/>
    <mergeCell ref="K7:L7"/>
    <mergeCell ref="O3:Q3"/>
    <mergeCell ref="P4:Q4"/>
    <mergeCell ref="B3:D3"/>
    <mergeCell ref="E3:G3"/>
  </mergeCells>
  <phoneticPr fontId="2"/>
  <pageMargins left="0.59055118110236227" right="0.34" top="1.17" bottom="0.98425196850393704" header="0.51181102362204722" footer="0.51181102362204722"/>
  <pageSetup paperSize="9" scale="8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view="pageBreakPreview" zoomScaleNormal="80" zoomScaleSheetLayoutView="100" workbookViewId="0">
      <selection sqref="A1:T1"/>
    </sheetView>
  </sheetViews>
  <sheetFormatPr defaultRowHeight="11.25" customHeight="1" x14ac:dyDescent="0.15"/>
  <cols>
    <col min="1" max="1" width="13.625" style="109" customWidth="1"/>
    <col min="2" max="2" width="16.75" style="109" customWidth="1"/>
    <col min="3" max="5" width="6.625" style="109" customWidth="1"/>
    <col min="6" max="6" width="6.5" style="109" customWidth="1"/>
    <col min="7" max="8" width="6" style="109" customWidth="1"/>
    <col min="9" max="11" width="6.625" style="109" customWidth="1"/>
    <col min="12" max="13" width="5.625" style="109" customWidth="1"/>
    <col min="14" max="14" width="5.625" style="149" customWidth="1"/>
    <col min="15" max="17" width="6.625" style="109" customWidth="1"/>
    <col min="18" max="20" width="5.625" style="109" customWidth="1"/>
    <col min="21" max="16384" width="9" style="109"/>
  </cols>
  <sheetData>
    <row r="1" spans="1:20" ht="43.9" customHeight="1" x14ac:dyDescent="0.15">
      <c r="A1" s="707" t="s">
        <v>293</v>
      </c>
      <c r="B1" s="707"/>
      <c r="C1" s="707"/>
      <c r="D1" s="707"/>
      <c r="E1" s="707"/>
      <c r="F1" s="707"/>
      <c r="G1" s="707"/>
      <c r="H1" s="707"/>
      <c r="I1" s="707"/>
      <c r="J1" s="707"/>
      <c r="K1" s="707"/>
      <c r="L1" s="707"/>
      <c r="M1" s="707"/>
      <c r="N1" s="707"/>
      <c r="O1" s="707"/>
      <c r="P1" s="707"/>
      <c r="Q1" s="707"/>
      <c r="R1" s="707"/>
      <c r="S1" s="707"/>
      <c r="T1" s="707"/>
    </row>
    <row r="2" spans="1:20" s="10" customFormat="1" ht="24" customHeight="1" x14ac:dyDescent="0.15">
      <c r="A2" s="109"/>
      <c r="B2" s="109"/>
      <c r="C2" s="150"/>
      <c r="D2" s="150"/>
      <c r="E2" s="150"/>
      <c r="F2" s="150"/>
      <c r="G2" s="150"/>
      <c r="H2" s="150"/>
      <c r="I2" s="109"/>
      <c r="J2" s="109"/>
      <c r="K2" s="109"/>
      <c r="L2" s="109"/>
      <c r="M2" s="11"/>
      <c r="N2" s="149"/>
      <c r="O2" s="109"/>
      <c r="P2" s="109"/>
      <c r="Q2" s="109"/>
      <c r="R2" s="109"/>
      <c r="S2" s="109"/>
      <c r="T2" s="275" t="s">
        <v>271</v>
      </c>
    </row>
    <row r="3" spans="1:20" ht="18.75" customHeight="1" x14ac:dyDescent="0.15">
      <c r="A3" s="724"/>
      <c r="B3" s="725"/>
      <c r="C3" s="728" t="s">
        <v>313</v>
      </c>
      <c r="D3" s="729"/>
      <c r="E3" s="729"/>
      <c r="F3" s="729"/>
      <c r="G3" s="729"/>
      <c r="H3" s="729"/>
      <c r="I3" s="728" t="s">
        <v>334</v>
      </c>
      <c r="J3" s="729"/>
      <c r="K3" s="729"/>
      <c r="L3" s="729"/>
      <c r="M3" s="729"/>
      <c r="N3" s="730"/>
      <c r="O3" s="731" t="s">
        <v>396</v>
      </c>
      <c r="P3" s="732"/>
      <c r="Q3" s="732"/>
      <c r="R3" s="732"/>
      <c r="S3" s="732"/>
      <c r="T3" s="732"/>
    </row>
    <row r="4" spans="1:20" s="121" customFormat="1" ht="18.75" customHeight="1" x14ac:dyDescent="0.15">
      <c r="A4" s="726"/>
      <c r="B4" s="727"/>
      <c r="C4" s="117" t="s">
        <v>146</v>
      </c>
      <c r="D4" s="217" t="s">
        <v>305</v>
      </c>
      <c r="E4" s="60" t="s">
        <v>147</v>
      </c>
      <c r="F4" s="201" t="s">
        <v>148</v>
      </c>
      <c r="G4" s="60" t="s">
        <v>149</v>
      </c>
      <c r="H4" s="201" t="s">
        <v>28</v>
      </c>
      <c r="I4" s="117" t="s">
        <v>146</v>
      </c>
      <c r="J4" s="217" t="s">
        <v>305</v>
      </c>
      <c r="K4" s="60" t="s">
        <v>147</v>
      </c>
      <c r="L4" s="201" t="s">
        <v>148</v>
      </c>
      <c r="M4" s="60" t="s">
        <v>149</v>
      </c>
      <c r="N4" s="201" t="s">
        <v>28</v>
      </c>
      <c r="O4" s="370" t="s">
        <v>146</v>
      </c>
      <c r="P4" s="371" t="s">
        <v>305</v>
      </c>
      <c r="Q4" s="372" t="s">
        <v>147</v>
      </c>
      <c r="R4" s="373" t="s">
        <v>148</v>
      </c>
      <c r="S4" s="372" t="s">
        <v>149</v>
      </c>
      <c r="T4" s="373" t="s">
        <v>28</v>
      </c>
    </row>
    <row r="5" spans="1:20" ht="21.75" customHeight="1" x14ac:dyDescent="0.15">
      <c r="A5" s="721" t="s">
        <v>150</v>
      </c>
      <c r="B5" s="151" t="s">
        <v>151</v>
      </c>
      <c r="C5" s="153"/>
      <c r="D5" s="218">
        <v>4</v>
      </c>
      <c r="E5" s="152"/>
      <c r="F5" s="152">
        <v>9</v>
      </c>
      <c r="G5" s="152">
        <v>7</v>
      </c>
      <c r="H5" s="315">
        <v>20</v>
      </c>
      <c r="I5" s="153"/>
      <c r="J5" s="218">
        <v>5</v>
      </c>
      <c r="K5" s="152"/>
      <c r="L5" s="152">
        <v>9</v>
      </c>
      <c r="M5" s="152">
        <v>7</v>
      </c>
      <c r="N5" s="315">
        <v>21</v>
      </c>
      <c r="O5" s="374"/>
      <c r="P5" s="375">
        <v>5</v>
      </c>
      <c r="Q5" s="376"/>
      <c r="R5" s="376">
        <v>9</v>
      </c>
      <c r="S5" s="376">
        <v>7</v>
      </c>
      <c r="T5" s="377">
        <v>21</v>
      </c>
    </row>
    <row r="6" spans="1:20" s="121" customFormat="1" ht="20.25" customHeight="1" x14ac:dyDescent="0.15">
      <c r="A6" s="722"/>
      <c r="B6" s="151" t="s">
        <v>152</v>
      </c>
      <c r="C6" s="155"/>
      <c r="D6" s="219"/>
      <c r="E6" s="154"/>
      <c r="F6" s="154">
        <v>14</v>
      </c>
      <c r="G6" s="154">
        <v>12</v>
      </c>
      <c r="H6" s="316">
        <v>26</v>
      </c>
      <c r="I6" s="155"/>
      <c r="J6" s="219"/>
      <c r="K6" s="154"/>
      <c r="L6" s="154">
        <v>14</v>
      </c>
      <c r="M6" s="154">
        <v>12</v>
      </c>
      <c r="N6" s="316">
        <v>26</v>
      </c>
      <c r="O6" s="378"/>
      <c r="P6" s="379"/>
      <c r="Q6" s="380"/>
      <c r="R6" s="380">
        <v>14</v>
      </c>
      <c r="S6" s="380">
        <v>12</v>
      </c>
      <c r="T6" s="381">
        <v>26</v>
      </c>
    </row>
    <row r="7" spans="1:20" s="121" customFormat="1" ht="20.25" customHeight="1" x14ac:dyDescent="0.15">
      <c r="A7" s="722"/>
      <c r="B7" s="151" t="s">
        <v>153</v>
      </c>
      <c r="C7" s="155"/>
      <c r="D7" s="219"/>
      <c r="E7" s="154"/>
      <c r="F7" s="154">
        <v>19</v>
      </c>
      <c r="G7" s="154">
        <v>15</v>
      </c>
      <c r="H7" s="316">
        <v>34</v>
      </c>
      <c r="I7" s="155"/>
      <c r="J7" s="219"/>
      <c r="K7" s="154"/>
      <c r="L7" s="154">
        <v>19</v>
      </c>
      <c r="M7" s="154">
        <v>16</v>
      </c>
      <c r="N7" s="316">
        <v>35</v>
      </c>
      <c r="O7" s="378"/>
      <c r="P7" s="379"/>
      <c r="Q7" s="380"/>
      <c r="R7" s="380">
        <v>19</v>
      </c>
      <c r="S7" s="380">
        <v>16</v>
      </c>
      <c r="T7" s="381">
        <v>35</v>
      </c>
    </row>
    <row r="8" spans="1:20" s="121" customFormat="1" ht="20.25" customHeight="1" x14ac:dyDescent="0.15">
      <c r="A8" s="722"/>
      <c r="B8" s="151" t="s">
        <v>154</v>
      </c>
      <c r="C8" s="155"/>
      <c r="D8" s="219"/>
      <c r="E8" s="154"/>
      <c r="F8" s="154">
        <v>10</v>
      </c>
      <c r="G8" s="154">
        <v>33</v>
      </c>
      <c r="H8" s="316">
        <v>43</v>
      </c>
      <c r="I8" s="155"/>
      <c r="J8" s="219"/>
      <c r="K8" s="154"/>
      <c r="L8" s="154">
        <v>10</v>
      </c>
      <c r="M8" s="154">
        <v>33</v>
      </c>
      <c r="N8" s="316">
        <v>43</v>
      </c>
      <c r="O8" s="378"/>
      <c r="P8" s="379"/>
      <c r="Q8" s="380"/>
      <c r="R8" s="380">
        <v>10</v>
      </c>
      <c r="S8" s="380">
        <v>33</v>
      </c>
      <c r="T8" s="381">
        <v>43</v>
      </c>
    </row>
    <row r="9" spans="1:20" s="121" customFormat="1" ht="20.25" customHeight="1" x14ac:dyDescent="0.15">
      <c r="A9" s="722"/>
      <c r="B9" s="151" t="s">
        <v>155</v>
      </c>
      <c r="C9" s="155"/>
      <c r="D9" s="219"/>
      <c r="E9" s="154"/>
      <c r="F9" s="154">
        <v>2</v>
      </c>
      <c r="G9" s="154">
        <v>4</v>
      </c>
      <c r="H9" s="316">
        <v>6</v>
      </c>
      <c r="I9" s="155"/>
      <c r="J9" s="219"/>
      <c r="K9" s="154"/>
      <c r="L9" s="154">
        <v>2</v>
      </c>
      <c r="M9" s="154">
        <v>4</v>
      </c>
      <c r="N9" s="316">
        <v>6</v>
      </c>
      <c r="O9" s="378"/>
      <c r="P9" s="379"/>
      <c r="Q9" s="380"/>
      <c r="R9" s="380">
        <v>2</v>
      </c>
      <c r="S9" s="380">
        <v>4</v>
      </c>
      <c r="T9" s="381">
        <v>6</v>
      </c>
    </row>
    <row r="10" spans="1:20" s="121" customFormat="1" ht="20.25" customHeight="1" x14ac:dyDescent="0.15">
      <c r="A10" s="722"/>
      <c r="B10" s="151" t="s">
        <v>156</v>
      </c>
      <c r="C10" s="155"/>
      <c r="D10" s="219"/>
      <c r="E10" s="154"/>
      <c r="F10" s="154">
        <v>3</v>
      </c>
      <c r="G10" s="154">
        <v>6</v>
      </c>
      <c r="H10" s="316">
        <v>9</v>
      </c>
      <c r="I10" s="155"/>
      <c r="J10" s="219"/>
      <c r="K10" s="154"/>
      <c r="L10" s="154">
        <v>3</v>
      </c>
      <c r="M10" s="154">
        <v>6</v>
      </c>
      <c r="N10" s="316">
        <v>9</v>
      </c>
      <c r="O10" s="378"/>
      <c r="P10" s="379"/>
      <c r="Q10" s="380"/>
      <c r="R10" s="380">
        <v>3</v>
      </c>
      <c r="S10" s="380">
        <v>6</v>
      </c>
      <c r="T10" s="381">
        <v>9</v>
      </c>
    </row>
    <row r="11" spans="1:20" s="121" customFormat="1" ht="20.25" customHeight="1" x14ac:dyDescent="0.15">
      <c r="A11" s="722"/>
      <c r="B11" s="151" t="s">
        <v>157</v>
      </c>
      <c r="C11" s="155"/>
      <c r="D11" s="219"/>
      <c r="E11" s="154"/>
      <c r="F11" s="154"/>
      <c r="G11" s="154">
        <v>9</v>
      </c>
      <c r="H11" s="316">
        <v>9</v>
      </c>
      <c r="I11" s="155"/>
      <c r="J11" s="219"/>
      <c r="K11" s="154"/>
      <c r="L11" s="154"/>
      <c r="M11" s="154">
        <v>9</v>
      </c>
      <c r="N11" s="316">
        <v>9</v>
      </c>
      <c r="O11" s="378"/>
      <c r="P11" s="379"/>
      <c r="Q11" s="380"/>
      <c r="R11" s="380"/>
      <c r="S11" s="380">
        <v>9</v>
      </c>
      <c r="T11" s="381">
        <v>9</v>
      </c>
    </row>
    <row r="12" spans="1:20" s="121" customFormat="1" ht="20.25" customHeight="1" x14ac:dyDescent="0.15">
      <c r="A12" s="721" t="s">
        <v>216</v>
      </c>
      <c r="B12" s="151" t="s">
        <v>217</v>
      </c>
      <c r="C12" s="155"/>
      <c r="D12" s="219"/>
      <c r="E12" s="156"/>
      <c r="F12" s="154"/>
      <c r="G12" s="154">
        <v>8</v>
      </c>
      <c r="H12" s="316">
        <v>8</v>
      </c>
      <c r="I12" s="155"/>
      <c r="J12" s="219"/>
      <c r="K12" s="156"/>
      <c r="L12" s="154"/>
      <c r="M12" s="154">
        <v>8</v>
      </c>
      <c r="N12" s="316">
        <v>8</v>
      </c>
      <c r="O12" s="378"/>
      <c r="P12" s="379"/>
      <c r="Q12" s="382"/>
      <c r="R12" s="380"/>
      <c r="S12" s="380">
        <v>8</v>
      </c>
      <c r="T12" s="381">
        <v>8</v>
      </c>
    </row>
    <row r="13" spans="1:20" s="121" customFormat="1" ht="20.25" customHeight="1" x14ac:dyDescent="0.15">
      <c r="A13" s="722"/>
      <c r="B13" s="151" t="s">
        <v>158</v>
      </c>
      <c r="C13" s="155">
        <v>2</v>
      </c>
      <c r="D13" s="219"/>
      <c r="E13" s="157" t="s">
        <v>314</v>
      </c>
      <c r="F13" s="154">
        <v>1</v>
      </c>
      <c r="G13" s="154">
        <v>12</v>
      </c>
      <c r="H13" s="316">
        <v>16</v>
      </c>
      <c r="I13" s="155">
        <v>2</v>
      </c>
      <c r="J13" s="219"/>
      <c r="K13" s="157" t="s">
        <v>314</v>
      </c>
      <c r="L13" s="154">
        <v>1</v>
      </c>
      <c r="M13" s="154">
        <v>12</v>
      </c>
      <c r="N13" s="316">
        <v>16</v>
      </c>
      <c r="O13" s="378">
        <v>2</v>
      </c>
      <c r="P13" s="379"/>
      <c r="Q13" s="383" t="s">
        <v>399</v>
      </c>
      <c r="R13" s="380">
        <v>1</v>
      </c>
      <c r="S13" s="380">
        <v>12</v>
      </c>
      <c r="T13" s="381">
        <v>16</v>
      </c>
    </row>
    <row r="14" spans="1:20" s="121" customFormat="1" ht="20.25" customHeight="1" x14ac:dyDescent="0.15">
      <c r="A14" s="721" t="s">
        <v>159</v>
      </c>
      <c r="B14" s="236" t="s">
        <v>160</v>
      </c>
      <c r="C14" s="155"/>
      <c r="D14" s="219"/>
      <c r="E14" s="154"/>
      <c r="F14" s="154">
        <v>1</v>
      </c>
      <c r="G14" s="154">
        <v>4</v>
      </c>
      <c r="H14" s="316">
        <v>5</v>
      </c>
      <c r="I14" s="155"/>
      <c r="J14" s="219"/>
      <c r="K14" s="154"/>
      <c r="L14" s="154">
        <v>1</v>
      </c>
      <c r="M14" s="154">
        <v>4</v>
      </c>
      <c r="N14" s="316">
        <v>5</v>
      </c>
      <c r="O14" s="378"/>
      <c r="P14" s="379"/>
      <c r="Q14" s="380"/>
      <c r="R14" s="380">
        <v>1</v>
      </c>
      <c r="S14" s="380">
        <v>4</v>
      </c>
      <c r="T14" s="381">
        <v>5</v>
      </c>
    </row>
    <row r="15" spans="1:20" s="121" customFormat="1" ht="20.25" customHeight="1" x14ac:dyDescent="0.15">
      <c r="A15" s="722"/>
      <c r="B15" s="151" t="s">
        <v>161</v>
      </c>
      <c r="C15" s="159"/>
      <c r="D15" s="220"/>
      <c r="E15" s="158"/>
      <c r="F15" s="158">
        <v>5</v>
      </c>
      <c r="G15" s="158">
        <v>10</v>
      </c>
      <c r="H15" s="317">
        <v>15</v>
      </c>
      <c r="I15" s="249"/>
      <c r="J15" s="220"/>
      <c r="K15" s="158"/>
      <c r="L15" s="158">
        <v>5</v>
      </c>
      <c r="M15" s="158">
        <v>10</v>
      </c>
      <c r="N15" s="317">
        <v>15</v>
      </c>
      <c r="O15" s="384"/>
      <c r="P15" s="385"/>
      <c r="Q15" s="386"/>
      <c r="R15" s="386">
        <v>5</v>
      </c>
      <c r="S15" s="386">
        <v>10</v>
      </c>
      <c r="T15" s="387">
        <v>15</v>
      </c>
    </row>
    <row r="16" spans="1:20" s="121" customFormat="1" ht="20.25" customHeight="1" x14ac:dyDescent="0.15">
      <c r="A16" s="719" t="s">
        <v>218</v>
      </c>
      <c r="B16" s="723"/>
      <c r="C16" s="318">
        <v>2</v>
      </c>
      <c r="D16" s="318">
        <v>4</v>
      </c>
      <c r="E16" s="319" t="s">
        <v>314</v>
      </c>
      <c r="F16" s="320">
        <v>64</v>
      </c>
      <c r="G16" s="320">
        <v>120</v>
      </c>
      <c r="H16" s="321">
        <v>191</v>
      </c>
      <c r="I16" s="322">
        <v>2</v>
      </c>
      <c r="J16" s="318">
        <v>5</v>
      </c>
      <c r="K16" s="319" t="s">
        <v>314</v>
      </c>
      <c r="L16" s="320">
        <v>64</v>
      </c>
      <c r="M16" s="320">
        <v>121</v>
      </c>
      <c r="N16" s="321">
        <v>193</v>
      </c>
      <c r="O16" s="388">
        <v>2</v>
      </c>
      <c r="P16" s="389">
        <v>5</v>
      </c>
      <c r="Q16" s="390" t="s">
        <v>399</v>
      </c>
      <c r="R16" s="391">
        <v>64</v>
      </c>
      <c r="S16" s="391">
        <v>121</v>
      </c>
      <c r="T16" s="392">
        <v>193</v>
      </c>
    </row>
    <row r="17" spans="1:20" s="120" customFormat="1" ht="20.25" customHeight="1" x14ac:dyDescent="0.15">
      <c r="A17" s="16" t="s">
        <v>121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08"/>
      <c r="O17" s="221"/>
      <c r="P17" s="11"/>
      <c r="Q17" s="11"/>
      <c r="R17" s="11"/>
      <c r="S17" s="11"/>
      <c r="T17" s="11"/>
    </row>
    <row r="18" spans="1:20" s="11" customFormat="1" ht="17.25" customHeight="1" x14ac:dyDescent="0.15">
      <c r="A18" s="16" t="s">
        <v>407</v>
      </c>
      <c r="N18" s="108"/>
    </row>
    <row r="19" spans="1:20" s="11" customFormat="1" ht="17.25" customHeight="1" x14ac:dyDescent="0.15">
      <c r="A19" s="16" t="s">
        <v>406</v>
      </c>
      <c r="N19" s="108"/>
    </row>
    <row r="20" spans="1:20" s="11" customFormat="1" ht="17.25" customHeight="1" x14ac:dyDescent="0.15">
      <c r="A20" s="16"/>
      <c r="N20" s="108"/>
    </row>
  </sheetData>
  <mergeCells count="9">
    <mergeCell ref="A12:A13"/>
    <mergeCell ref="A14:A15"/>
    <mergeCell ref="A16:B16"/>
    <mergeCell ref="A1:T1"/>
    <mergeCell ref="A3:B4"/>
    <mergeCell ref="C3:H3"/>
    <mergeCell ref="I3:N3"/>
    <mergeCell ref="O3:T3"/>
    <mergeCell ref="A5:A11"/>
  </mergeCells>
  <phoneticPr fontId="2"/>
  <pageMargins left="0.59055118110236227" right="0.34" top="1.17" bottom="0.98425196850393704" header="0.51181102362204722" footer="0.51181102362204722"/>
  <pageSetup paperSize="9" scale="6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view="pageBreakPreview" zoomScaleNormal="80" zoomScaleSheetLayoutView="100" workbookViewId="0"/>
  </sheetViews>
  <sheetFormatPr defaultRowHeight="11.25" customHeight="1" x14ac:dyDescent="0.15"/>
  <cols>
    <col min="1" max="1" width="16.75" style="109" customWidth="1"/>
    <col min="2" max="4" width="6.625" style="109" customWidth="1"/>
    <col min="5" max="5" width="6.5" style="109" customWidth="1"/>
    <col min="6" max="7" width="6" style="109" customWidth="1"/>
    <col min="8" max="10" width="6.625" style="109" customWidth="1"/>
    <col min="11" max="12" width="5.625" style="109" customWidth="1"/>
    <col min="13" max="13" width="5.625" style="149" customWidth="1"/>
    <col min="14" max="16" width="6.625" style="109" customWidth="1"/>
    <col min="17" max="19" width="5.625" style="109" customWidth="1"/>
    <col min="20" max="16384" width="9" style="109"/>
  </cols>
  <sheetData>
    <row r="1" spans="1:16" ht="13.5" x14ac:dyDescent="0.15"/>
    <row r="2" spans="1:16" ht="26.25" customHeight="1" x14ac:dyDescent="0.15">
      <c r="A2" s="707" t="s">
        <v>292</v>
      </c>
      <c r="B2" s="707"/>
      <c r="C2" s="707"/>
      <c r="D2" s="707"/>
      <c r="E2" s="707"/>
      <c r="F2" s="707"/>
      <c r="G2" s="707"/>
      <c r="H2" s="707"/>
      <c r="I2" s="707"/>
      <c r="J2" s="707"/>
      <c r="K2" s="707"/>
      <c r="L2" s="707"/>
      <c r="M2" s="707"/>
      <c r="N2" s="707"/>
      <c r="O2" s="707"/>
      <c r="P2" s="707"/>
    </row>
    <row r="3" spans="1:16" ht="24.6" customHeight="1" x14ac:dyDescent="0.15">
      <c r="A3" s="207"/>
      <c r="B3" s="207"/>
      <c r="C3" s="207"/>
      <c r="D3" s="207"/>
      <c r="E3" s="341"/>
      <c r="F3" s="341"/>
      <c r="G3" s="341"/>
      <c r="H3" s="341"/>
      <c r="I3" s="341"/>
      <c r="J3" s="341"/>
      <c r="K3" s="341"/>
      <c r="L3" s="341"/>
      <c r="M3" s="431"/>
      <c r="N3" s="341"/>
      <c r="O3" s="341"/>
      <c r="P3" s="432" t="s">
        <v>24</v>
      </c>
    </row>
    <row r="4" spans="1:16" ht="27" customHeight="1" x14ac:dyDescent="0.15">
      <c r="A4" s="549" t="s">
        <v>123</v>
      </c>
      <c r="B4" s="735" t="s">
        <v>301</v>
      </c>
      <c r="C4" s="736"/>
      <c r="D4" s="736"/>
      <c r="E4" s="735" t="s">
        <v>306</v>
      </c>
      <c r="F4" s="736"/>
      <c r="G4" s="709"/>
      <c r="H4" s="735" t="s">
        <v>313</v>
      </c>
      <c r="I4" s="736"/>
      <c r="J4" s="736"/>
      <c r="K4" s="735" t="s">
        <v>334</v>
      </c>
      <c r="L4" s="736"/>
      <c r="M4" s="736"/>
      <c r="N4" s="737" t="s">
        <v>396</v>
      </c>
      <c r="O4" s="738"/>
      <c r="P4" s="739"/>
    </row>
    <row r="5" spans="1:16" ht="27" customHeight="1" x14ac:dyDescent="0.15">
      <c r="A5" s="550" t="s">
        <v>162</v>
      </c>
      <c r="B5" s="747">
        <v>18710</v>
      </c>
      <c r="C5" s="733"/>
      <c r="D5" s="748"/>
      <c r="E5" s="747">
        <v>18322</v>
      </c>
      <c r="F5" s="733"/>
      <c r="G5" s="748"/>
      <c r="H5" s="747">
        <v>22041</v>
      </c>
      <c r="I5" s="733"/>
      <c r="J5" s="748"/>
      <c r="K5" s="747">
        <v>19059</v>
      </c>
      <c r="L5" s="733"/>
      <c r="M5" s="748"/>
      <c r="N5" s="750">
        <v>18470</v>
      </c>
      <c r="O5" s="734"/>
      <c r="P5" s="751"/>
    </row>
    <row r="6" spans="1:16" ht="27" customHeight="1" x14ac:dyDescent="0.15">
      <c r="A6" s="551" t="s">
        <v>163</v>
      </c>
      <c r="B6" s="740">
        <v>349528</v>
      </c>
      <c r="C6" s="741"/>
      <c r="D6" s="742"/>
      <c r="E6" s="740">
        <v>367850</v>
      </c>
      <c r="F6" s="741"/>
      <c r="G6" s="742"/>
      <c r="H6" s="740">
        <v>389891</v>
      </c>
      <c r="I6" s="741"/>
      <c r="J6" s="742"/>
      <c r="K6" s="740">
        <v>408950</v>
      </c>
      <c r="L6" s="741"/>
      <c r="M6" s="742"/>
      <c r="N6" s="744">
        <v>427420</v>
      </c>
      <c r="O6" s="745"/>
      <c r="P6" s="746"/>
    </row>
    <row r="7" spans="1:16" ht="27" customHeight="1" x14ac:dyDescent="0.15">
      <c r="A7" s="16" t="s">
        <v>164</v>
      </c>
      <c r="B7" s="23"/>
      <c r="C7" s="23"/>
      <c r="D7" s="23"/>
      <c r="E7" s="23"/>
      <c r="F7" s="148"/>
      <c r="G7" s="148"/>
      <c r="H7" s="148"/>
      <c r="I7" s="148"/>
      <c r="J7" s="148"/>
      <c r="K7" s="148"/>
      <c r="L7" s="148"/>
      <c r="M7" s="430"/>
      <c r="N7" s="148"/>
      <c r="O7" s="148"/>
      <c r="P7" s="148"/>
    </row>
    <row r="8" spans="1:16" ht="27" customHeight="1" x14ac:dyDescent="0.15"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430"/>
      <c r="N8" s="148"/>
      <c r="O8" s="148"/>
      <c r="P8" s="148"/>
    </row>
    <row r="9" spans="1:16" s="148" customFormat="1" ht="14.25" x14ac:dyDescent="0.15">
      <c r="A9" s="433"/>
      <c r="B9" s="743"/>
      <c r="C9" s="743"/>
      <c r="D9" s="743"/>
      <c r="E9" s="743"/>
      <c r="F9" s="743"/>
      <c r="G9" s="743"/>
      <c r="H9" s="743"/>
      <c r="I9" s="743"/>
      <c r="J9" s="743"/>
      <c r="K9" s="743"/>
      <c r="L9" s="743"/>
      <c r="M9" s="743"/>
      <c r="N9" s="749"/>
      <c r="O9" s="749"/>
      <c r="P9" s="749"/>
    </row>
    <row r="10" spans="1:16" s="148" customFormat="1" ht="14.25" x14ac:dyDescent="0.15">
      <c r="A10" s="422"/>
      <c r="B10" s="733"/>
      <c r="C10" s="733"/>
      <c r="D10" s="733"/>
      <c r="E10" s="733"/>
      <c r="F10" s="733"/>
      <c r="G10" s="733"/>
      <c r="H10" s="733"/>
      <c r="I10" s="733"/>
      <c r="J10" s="733"/>
      <c r="K10" s="733"/>
      <c r="L10" s="733"/>
      <c r="M10" s="733"/>
      <c r="N10" s="734"/>
      <c r="O10" s="734"/>
      <c r="P10" s="734"/>
    </row>
    <row r="11" spans="1:16" s="148" customFormat="1" ht="14.25" x14ac:dyDescent="0.15">
      <c r="A11" s="422"/>
      <c r="B11" s="733"/>
      <c r="C11" s="733"/>
      <c r="D11" s="733"/>
      <c r="E11" s="733"/>
      <c r="F11" s="733"/>
      <c r="G11" s="733"/>
      <c r="H11" s="733"/>
      <c r="I11" s="733"/>
      <c r="J11" s="733"/>
      <c r="K11" s="733"/>
      <c r="L11" s="733"/>
      <c r="M11" s="733"/>
      <c r="N11" s="734"/>
      <c r="O11" s="734"/>
      <c r="P11" s="734"/>
    </row>
  </sheetData>
  <mergeCells count="31">
    <mergeCell ref="K5:M5"/>
    <mergeCell ref="B10:D10"/>
    <mergeCell ref="E10:G10"/>
    <mergeCell ref="H10:J10"/>
    <mergeCell ref="K10:M10"/>
    <mergeCell ref="N10:P10"/>
    <mergeCell ref="N4:P4"/>
    <mergeCell ref="B6:D6"/>
    <mergeCell ref="E6:G6"/>
    <mergeCell ref="H6:J6"/>
    <mergeCell ref="K6:M6"/>
    <mergeCell ref="K9:M9"/>
    <mergeCell ref="N6:P6"/>
    <mergeCell ref="B5:D5"/>
    <mergeCell ref="E5:G5"/>
    <mergeCell ref="H5:J5"/>
    <mergeCell ref="N9:P9"/>
    <mergeCell ref="N5:P5"/>
    <mergeCell ref="B9:D9"/>
    <mergeCell ref="E9:G9"/>
    <mergeCell ref="H9:J9"/>
    <mergeCell ref="A2:P2"/>
    <mergeCell ref="B4:D4"/>
    <mergeCell ref="E4:G4"/>
    <mergeCell ref="H4:J4"/>
    <mergeCell ref="K4:M4"/>
    <mergeCell ref="B11:D11"/>
    <mergeCell ref="E11:G11"/>
    <mergeCell ref="H11:J11"/>
    <mergeCell ref="K11:M11"/>
    <mergeCell ref="N11:P11"/>
  </mergeCells>
  <phoneticPr fontId="2"/>
  <pageMargins left="0.59055118110236227" right="0.34" top="1.17" bottom="0.98425196850393704" header="0.51181102362204722" footer="0.51181102362204722"/>
  <pageSetup paperSize="9" scale="8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110" zoomScaleNormal="100" zoomScaleSheetLayoutView="110" workbookViewId="0">
      <selection sqref="A1:K1"/>
    </sheetView>
  </sheetViews>
  <sheetFormatPr defaultRowHeight="13.5" x14ac:dyDescent="0.15"/>
  <cols>
    <col min="1" max="1" width="9.625" style="170" customWidth="1"/>
    <col min="2" max="5" width="7.625" style="170" customWidth="1"/>
    <col min="6" max="6" width="8.75" style="170" customWidth="1"/>
    <col min="7" max="11" width="7.625" style="170" customWidth="1"/>
    <col min="12" max="12" width="12.5" style="170" customWidth="1"/>
    <col min="13" max="16" width="9" style="171"/>
    <col min="17" max="16384" width="9" style="170"/>
  </cols>
  <sheetData>
    <row r="1" spans="1:14" ht="18.75" x14ac:dyDescent="0.15">
      <c r="A1" s="754" t="s">
        <v>291</v>
      </c>
      <c r="B1" s="754"/>
      <c r="C1" s="754"/>
      <c r="D1" s="754"/>
      <c r="E1" s="754"/>
      <c r="F1" s="754"/>
      <c r="G1" s="754"/>
      <c r="H1" s="754"/>
      <c r="I1" s="754"/>
      <c r="J1" s="754"/>
      <c r="K1" s="754"/>
    </row>
    <row r="2" spans="1:14" ht="12.75" customHeight="1" x14ac:dyDescent="0.15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3" t="s">
        <v>32</v>
      </c>
    </row>
    <row r="3" spans="1:14" ht="27.75" customHeight="1" x14ac:dyDescent="0.15">
      <c r="A3" s="757" t="s">
        <v>373</v>
      </c>
      <c r="B3" s="758" t="s">
        <v>323</v>
      </c>
      <c r="C3" s="759"/>
      <c r="D3" s="755" t="s">
        <v>13</v>
      </c>
      <c r="E3" s="755"/>
      <c r="F3" s="755" t="s">
        <v>410</v>
      </c>
      <c r="G3" s="756"/>
      <c r="H3" s="755" t="s">
        <v>324</v>
      </c>
      <c r="I3" s="755"/>
      <c r="J3" s="758" t="s">
        <v>325</v>
      </c>
      <c r="K3" s="760"/>
    </row>
    <row r="4" spans="1:14" ht="18" customHeight="1" x14ac:dyDescent="0.15">
      <c r="A4" s="757"/>
      <c r="B4" s="34" t="s">
        <v>14</v>
      </c>
      <c r="C4" s="34" t="s">
        <v>15</v>
      </c>
      <c r="D4" s="34" t="s">
        <v>14</v>
      </c>
      <c r="E4" s="34" t="s">
        <v>15</v>
      </c>
      <c r="F4" s="34" t="s">
        <v>14</v>
      </c>
      <c r="G4" s="35" t="s">
        <v>15</v>
      </c>
      <c r="H4" s="34" t="s">
        <v>14</v>
      </c>
      <c r="I4" s="34" t="s">
        <v>15</v>
      </c>
      <c r="J4" s="34" t="s">
        <v>14</v>
      </c>
      <c r="K4" s="35" t="s">
        <v>15</v>
      </c>
      <c r="M4" s="118"/>
      <c r="N4" s="118"/>
    </row>
    <row r="5" spans="1:14" ht="18" customHeight="1" x14ac:dyDescent="0.15">
      <c r="A5" s="231" t="s">
        <v>333</v>
      </c>
      <c r="B5" s="90">
        <v>1793</v>
      </c>
      <c r="C5" s="90">
        <v>27696</v>
      </c>
      <c r="D5" s="90">
        <v>576</v>
      </c>
      <c r="E5" s="90">
        <v>15026</v>
      </c>
      <c r="F5" s="90">
        <v>524</v>
      </c>
      <c r="G5" s="91">
        <v>29725</v>
      </c>
      <c r="H5" s="90">
        <v>1553</v>
      </c>
      <c r="I5" s="90">
        <v>26591</v>
      </c>
      <c r="J5" s="90">
        <v>384</v>
      </c>
      <c r="K5" s="91">
        <v>6533</v>
      </c>
      <c r="L5" s="183"/>
      <c r="M5" s="174"/>
      <c r="N5" s="174"/>
    </row>
    <row r="6" spans="1:14" s="171" customFormat="1" ht="18" customHeight="1" x14ac:dyDescent="0.15">
      <c r="A6" s="64">
        <v>24</v>
      </c>
      <c r="B6" s="90">
        <v>1735</v>
      </c>
      <c r="C6" s="32">
        <v>25846</v>
      </c>
      <c r="D6" s="90">
        <v>634</v>
      </c>
      <c r="E6" s="32">
        <v>16798</v>
      </c>
      <c r="F6" s="91">
        <v>516</v>
      </c>
      <c r="G6" s="91">
        <v>27487</v>
      </c>
      <c r="H6" s="90">
        <v>1545</v>
      </c>
      <c r="I6" s="90">
        <v>24669</v>
      </c>
      <c r="J6" s="32">
        <v>356</v>
      </c>
      <c r="K6" s="91">
        <v>6015</v>
      </c>
      <c r="L6" s="183"/>
      <c r="M6" s="174"/>
      <c r="N6" s="174"/>
    </row>
    <row r="7" spans="1:14" s="171" customFormat="1" ht="18" customHeight="1" x14ac:dyDescent="0.15">
      <c r="A7" s="64">
        <v>25</v>
      </c>
      <c r="B7" s="90">
        <v>1654</v>
      </c>
      <c r="C7" s="32">
        <v>22295</v>
      </c>
      <c r="D7" s="90">
        <v>590</v>
      </c>
      <c r="E7" s="32">
        <v>14302</v>
      </c>
      <c r="F7" s="91">
        <v>530</v>
      </c>
      <c r="G7" s="90">
        <v>27198</v>
      </c>
      <c r="H7" s="32">
        <v>1511</v>
      </c>
      <c r="I7" s="90">
        <v>22434</v>
      </c>
      <c r="J7" s="32">
        <v>360</v>
      </c>
      <c r="K7" s="91">
        <v>5726</v>
      </c>
      <c r="L7" s="183"/>
      <c r="M7" s="174"/>
      <c r="N7" s="174"/>
    </row>
    <row r="8" spans="1:14" s="171" customFormat="1" ht="18" customHeight="1" x14ac:dyDescent="0.15">
      <c r="A8" s="64">
        <v>26</v>
      </c>
      <c r="B8" s="90">
        <v>1739</v>
      </c>
      <c r="C8" s="32">
        <v>25411</v>
      </c>
      <c r="D8" s="90">
        <v>625</v>
      </c>
      <c r="E8" s="32">
        <v>15141</v>
      </c>
      <c r="F8" s="91">
        <v>523</v>
      </c>
      <c r="G8" s="90">
        <v>27439</v>
      </c>
      <c r="H8" s="32">
        <v>1455</v>
      </c>
      <c r="I8" s="90">
        <v>22904</v>
      </c>
      <c r="J8" s="32">
        <v>355</v>
      </c>
      <c r="K8" s="91">
        <v>6006</v>
      </c>
      <c r="L8" s="183"/>
      <c r="M8" s="174"/>
      <c r="N8" s="174"/>
    </row>
    <row r="9" spans="1:14" s="244" customFormat="1" ht="18" customHeight="1" x14ac:dyDescent="0.15">
      <c r="A9" s="493">
        <v>27</v>
      </c>
      <c r="B9" s="343">
        <v>1639</v>
      </c>
      <c r="C9" s="351">
        <v>24688</v>
      </c>
      <c r="D9" s="343">
        <v>616</v>
      </c>
      <c r="E9" s="351">
        <v>12606</v>
      </c>
      <c r="F9" s="344">
        <v>571</v>
      </c>
      <c r="G9" s="343">
        <v>26272</v>
      </c>
      <c r="H9" s="351">
        <v>1501</v>
      </c>
      <c r="I9" s="343">
        <v>22215</v>
      </c>
      <c r="J9" s="351">
        <v>432</v>
      </c>
      <c r="K9" s="344">
        <v>6091</v>
      </c>
      <c r="L9" s="243"/>
      <c r="M9" s="174"/>
      <c r="N9" s="174"/>
    </row>
    <row r="10" spans="1:14" ht="18" customHeight="1" x14ac:dyDescent="0.15">
      <c r="A10" s="61"/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4" ht="24" customHeight="1" x14ac:dyDescent="0.15">
      <c r="A11" s="752" t="s">
        <v>371</v>
      </c>
      <c r="B11" s="653" t="s">
        <v>16</v>
      </c>
      <c r="C11" s="654"/>
      <c r="D11" s="653" t="s">
        <v>17</v>
      </c>
      <c r="E11" s="654"/>
      <c r="F11" s="653" t="s">
        <v>18</v>
      </c>
      <c r="G11" s="654"/>
      <c r="H11" s="764" t="s">
        <v>283</v>
      </c>
      <c r="I11" s="765"/>
      <c r="J11" s="653" t="s">
        <v>19</v>
      </c>
      <c r="K11" s="761"/>
    </row>
    <row r="12" spans="1:14" ht="18" customHeight="1" x14ac:dyDescent="0.15">
      <c r="A12" s="753"/>
      <c r="B12" s="34" t="s">
        <v>14</v>
      </c>
      <c r="C12" s="34" t="s">
        <v>15</v>
      </c>
      <c r="D12" s="34" t="s">
        <v>14</v>
      </c>
      <c r="E12" s="34" t="s">
        <v>15</v>
      </c>
      <c r="F12" s="34" t="s">
        <v>14</v>
      </c>
      <c r="G12" s="35" t="s">
        <v>15</v>
      </c>
      <c r="H12" s="34" t="s">
        <v>14</v>
      </c>
      <c r="I12" s="34" t="s">
        <v>15</v>
      </c>
      <c r="J12" s="34" t="s">
        <v>14</v>
      </c>
      <c r="K12" s="35" t="s">
        <v>15</v>
      </c>
      <c r="M12" s="118"/>
      <c r="N12" s="118"/>
    </row>
    <row r="13" spans="1:14" ht="18" customHeight="1" x14ac:dyDescent="0.15">
      <c r="A13" s="231" t="s">
        <v>333</v>
      </c>
      <c r="B13" s="90">
        <v>643</v>
      </c>
      <c r="C13" s="90">
        <v>4931</v>
      </c>
      <c r="D13" s="90">
        <v>384</v>
      </c>
      <c r="E13" s="90">
        <v>4150</v>
      </c>
      <c r="F13" s="90">
        <v>437</v>
      </c>
      <c r="G13" s="91">
        <v>4320</v>
      </c>
      <c r="H13" s="90">
        <v>209</v>
      </c>
      <c r="I13" s="90">
        <v>3117</v>
      </c>
      <c r="J13" s="90">
        <v>383</v>
      </c>
      <c r="K13" s="91">
        <v>4915</v>
      </c>
      <c r="L13" s="171"/>
      <c r="M13" s="174"/>
      <c r="N13" s="174"/>
    </row>
    <row r="14" spans="1:14" s="171" customFormat="1" ht="18" customHeight="1" x14ac:dyDescent="0.15">
      <c r="A14" s="64">
        <v>24</v>
      </c>
      <c r="B14" s="32">
        <v>597</v>
      </c>
      <c r="C14" s="90">
        <v>4412</v>
      </c>
      <c r="D14" s="90">
        <v>423</v>
      </c>
      <c r="E14" s="90">
        <v>4367</v>
      </c>
      <c r="F14" s="90">
        <v>390</v>
      </c>
      <c r="G14" s="32">
        <v>3646</v>
      </c>
      <c r="H14" s="90">
        <v>206</v>
      </c>
      <c r="I14" s="32">
        <v>2905</v>
      </c>
      <c r="J14" s="90">
        <v>377</v>
      </c>
      <c r="K14" s="91">
        <v>4872</v>
      </c>
      <c r="M14" s="174"/>
      <c r="N14" s="174"/>
    </row>
    <row r="15" spans="1:14" s="171" customFormat="1" ht="18" customHeight="1" x14ac:dyDescent="0.15">
      <c r="A15" s="64">
        <v>25</v>
      </c>
      <c r="B15" s="32">
        <v>565</v>
      </c>
      <c r="C15" s="90">
        <v>4632</v>
      </c>
      <c r="D15" s="90">
        <v>375</v>
      </c>
      <c r="E15" s="90">
        <v>4201</v>
      </c>
      <c r="F15" s="90">
        <v>403</v>
      </c>
      <c r="G15" s="212">
        <v>4208</v>
      </c>
      <c r="H15" s="212">
        <v>213</v>
      </c>
      <c r="I15" s="32">
        <v>3085</v>
      </c>
      <c r="J15" s="90">
        <v>396</v>
      </c>
      <c r="K15" s="91">
        <v>5181</v>
      </c>
      <c r="M15" s="174"/>
      <c r="N15" s="174"/>
    </row>
    <row r="16" spans="1:14" s="171" customFormat="1" ht="18" customHeight="1" x14ac:dyDescent="0.15">
      <c r="A16" s="64">
        <v>26</v>
      </c>
      <c r="B16" s="32">
        <v>649</v>
      </c>
      <c r="C16" s="90">
        <v>6301</v>
      </c>
      <c r="D16" s="90">
        <v>430</v>
      </c>
      <c r="E16" s="90">
        <v>5164</v>
      </c>
      <c r="F16" s="90">
        <v>385</v>
      </c>
      <c r="G16" s="212">
        <v>4225</v>
      </c>
      <c r="H16" s="212">
        <v>226</v>
      </c>
      <c r="I16" s="32">
        <v>2753</v>
      </c>
      <c r="J16" s="90">
        <v>437</v>
      </c>
      <c r="K16" s="91">
        <v>5622</v>
      </c>
      <c r="M16" s="174"/>
      <c r="N16" s="174"/>
    </row>
    <row r="17" spans="1:16" s="244" customFormat="1" ht="18" customHeight="1" x14ac:dyDescent="0.15">
      <c r="A17" s="493">
        <v>27</v>
      </c>
      <c r="B17" s="351">
        <v>658</v>
      </c>
      <c r="C17" s="343">
        <v>5246</v>
      </c>
      <c r="D17" s="343">
        <v>492</v>
      </c>
      <c r="E17" s="343">
        <v>4674</v>
      </c>
      <c r="F17" s="343">
        <v>355</v>
      </c>
      <c r="G17" s="345">
        <v>3010</v>
      </c>
      <c r="H17" s="345">
        <v>228</v>
      </c>
      <c r="I17" s="351">
        <v>2452</v>
      </c>
      <c r="J17" s="343">
        <v>440</v>
      </c>
      <c r="K17" s="344">
        <v>5140</v>
      </c>
      <c r="M17" s="174"/>
      <c r="N17" s="174"/>
    </row>
    <row r="18" spans="1:16" ht="18" customHeight="1" x14ac:dyDescent="0.15">
      <c r="A18" s="45"/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6" ht="27.75" customHeight="1" x14ac:dyDescent="0.15">
      <c r="A19" s="752" t="s">
        <v>371</v>
      </c>
      <c r="B19" s="653" t="s">
        <v>20</v>
      </c>
      <c r="C19" s="654"/>
      <c r="D19" s="653" t="s">
        <v>21</v>
      </c>
      <c r="E19" s="654"/>
      <c r="F19" s="762" t="s">
        <v>284</v>
      </c>
      <c r="G19" s="763"/>
      <c r="H19" s="764" t="s">
        <v>308</v>
      </c>
      <c r="I19" s="765"/>
      <c r="J19" s="653" t="s">
        <v>22</v>
      </c>
      <c r="K19" s="761"/>
      <c r="L19" s="175"/>
      <c r="M19" s="175"/>
    </row>
    <row r="20" spans="1:16" ht="18" customHeight="1" x14ac:dyDescent="0.15">
      <c r="A20" s="753"/>
      <c r="B20" s="34" t="s">
        <v>14</v>
      </c>
      <c r="C20" s="34" t="s">
        <v>15</v>
      </c>
      <c r="D20" s="34" t="s">
        <v>14</v>
      </c>
      <c r="E20" s="34" t="s">
        <v>15</v>
      </c>
      <c r="F20" s="34" t="s">
        <v>14</v>
      </c>
      <c r="G20" s="35" t="s">
        <v>15</v>
      </c>
      <c r="H20" s="34" t="s">
        <v>14</v>
      </c>
      <c r="I20" s="35" t="s">
        <v>15</v>
      </c>
      <c r="J20" s="34" t="s">
        <v>14</v>
      </c>
      <c r="K20" s="35" t="s">
        <v>15</v>
      </c>
      <c r="L20" s="175"/>
      <c r="M20" s="118"/>
      <c r="N20" s="118"/>
      <c r="O20" s="118"/>
      <c r="P20" s="118"/>
    </row>
    <row r="21" spans="1:16" s="171" customFormat="1" ht="18" customHeight="1" x14ac:dyDescent="0.15">
      <c r="A21" s="231" t="s">
        <v>333</v>
      </c>
      <c r="B21" s="90">
        <v>229</v>
      </c>
      <c r="C21" s="90">
        <v>2823</v>
      </c>
      <c r="D21" s="90">
        <v>49</v>
      </c>
      <c r="E21" s="90">
        <v>243</v>
      </c>
      <c r="F21" s="90">
        <v>367</v>
      </c>
      <c r="G21" s="91">
        <v>17220</v>
      </c>
      <c r="H21" s="91">
        <v>443</v>
      </c>
      <c r="I21" s="91">
        <v>4899</v>
      </c>
      <c r="J21" s="90">
        <v>7974</v>
      </c>
      <c r="K21" s="91">
        <v>152189</v>
      </c>
      <c r="L21" s="175"/>
      <c r="M21" s="174"/>
      <c r="N21" s="174"/>
      <c r="O21" s="174"/>
      <c r="P21" s="174"/>
    </row>
    <row r="22" spans="1:16" s="171" customFormat="1" ht="18" customHeight="1" x14ac:dyDescent="0.15">
      <c r="A22" s="64">
        <v>24</v>
      </c>
      <c r="B22" s="90">
        <v>198</v>
      </c>
      <c r="C22" s="32">
        <v>3698</v>
      </c>
      <c r="D22" s="90">
        <v>78</v>
      </c>
      <c r="E22" s="90">
        <v>459</v>
      </c>
      <c r="F22" s="90">
        <v>427</v>
      </c>
      <c r="G22" s="32">
        <v>17082</v>
      </c>
      <c r="H22" s="91">
        <v>439</v>
      </c>
      <c r="I22" s="90">
        <v>5304</v>
      </c>
      <c r="J22" s="32">
        <v>7921</v>
      </c>
      <c r="K22" s="91">
        <v>147560</v>
      </c>
      <c r="L22" s="175"/>
      <c r="M22" s="174"/>
      <c r="N22" s="174"/>
      <c r="O22" s="174"/>
      <c r="P22" s="174"/>
    </row>
    <row r="23" spans="1:16" s="171" customFormat="1" ht="18" customHeight="1" x14ac:dyDescent="0.15">
      <c r="A23" s="64">
        <v>25</v>
      </c>
      <c r="B23" s="90">
        <v>201</v>
      </c>
      <c r="C23" s="32">
        <v>2484</v>
      </c>
      <c r="D23" s="90">
        <v>75</v>
      </c>
      <c r="E23" s="90">
        <v>369</v>
      </c>
      <c r="F23" s="90">
        <v>400</v>
      </c>
      <c r="G23" s="32">
        <v>15948</v>
      </c>
      <c r="H23" s="90">
        <v>405</v>
      </c>
      <c r="I23" s="90">
        <v>5007</v>
      </c>
      <c r="J23" s="32">
        <v>7678</v>
      </c>
      <c r="K23" s="91">
        <v>137123</v>
      </c>
      <c r="L23" s="175"/>
      <c r="M23" s="174"/>
      <c r="N23" s="174"/>
      <c r="O23" s="174"/>
      <c r="P23" s="174"/>
    </row>
    <row r="24" spans="1:16" s="171" customFormat="1" ht="18" customHeight="1" x14ac:dyDescent="0.15">
      <c r="A24" s="64">
        <v>26</v>
      </c>
      <c r="B24" s="90">
        <v>139</v>
      </c>
      <c r="C24" s="32">
        <v>1673</v>
      </c>
      <c r="D24" s="90">
        <v>91</v>
      </c>
      <c r="E24" s="90">
        <v>438</v>
      </c>
      <c r="F24" s="90">
        <v>410</v>
      </c>
      <c r="G24" s="32">
        <v>15736</v>
      </c>
      <c r="H24" s="90">
        <v>355</v>
      </c>
      <c r="I24" s="90">
        <v>4853</v>
      </c>
      <c r="J24" s="32">
        <v>7819</v>
      </c>
      <c r="K24" s="91">
        <v>143666</v>
      </c>
      <c r="L24" s="175"/>
      <c r="M24" s="174"/>
      <c r="N24" s="174"/>
      <c r="O24" s="174"/>
      <c r="P24" s="174"/>
    </row>
    <row r="25" spans="1:16" s="244" customFormat="1" ht="18" customHeight="1" x14ac:dyDescent="0.15">
      <c r="A25" s="493">
        <v>27</v>
      </c>
      <c r="B25" s="343">
        <v>99</v>
      </c>
      <c r="C25" s="351">
        <v>919</v>
      </c>
      <c r="D25" s="343">
        <v>138</v>
      </c>
      <c r="E25" s="343">
        <v>656</v>
      </c>
      <c r="F25" s="343">
        <v>357</v>
      </c>
      <c r="G25" s="351">
        <v>14204</v>
      </c>
      <c r="H25" s="343">
        <v>62</v>
      </c>
      <c r="I25" s="343">
        <v>783</v>
      </c>
      <c r="J25" s="351">
        <v>7588</v>
      </c>
      <c r="K25" s="344">
        <v>128956</v>
      </c>
      <c r="L25" s="245"/>
      <c r="M25" s="174"/>
      <c r="N25" s="174"/>
      <c r="O25" s="174"/>
      <c r="P25" s="174"/>
    </row>
    <row r="26" spans="1:16" s="177" customFormat="1" ht="13.5" customHeight="1" x14ac:dyDescent="0.15">
      <c r="A26" s="13" t="s">
        <v>121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M26" s="178"/>
      <c r="N26" s="178"/>
      <c r="O26" s="178"/>
      <c r="P26" s="178"/>
    </row>
  </sheetData>
  <mergeCells count="19">
    <mergeCell ref="D11:E11"/>
    <mergeCell ref="F11:G11"/>
    <mergeCell ref="H11:I11"/>
    <mergeCell ref="A19:A20"/>
    <mergeCell ref="A11:A12"/>
    <mergeCell ref="A1:K1"/>
    <mergeCell ref="D3:E3"/>
    <mergeCell ref="F3:G3"/>
    <mergeCell ref="A3:A4"/>
    <mergeCell ref="B3:C3"/>
    <mergeCell ref="H3:I3"/>
    <mergeCell ref="J3:K3"/>
    <mergeCell ref="J11:K11"/>
    <mergeCell ref="B19:C19"/>
    <mergeCell ref="D19:E19"/>
    <mergeCell ref="F19:G19"/>
    <mergeCell ref="H19:I19"/>
    <mergeCell ref="J19:K19"/>
    <mergeCell ref="B11:C11"/>
  </mergeCells>
  <phoneticPr fontId="2"/>
  <pageMargins left="0.75" right="0.75" top="0.79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"/>
  <sheetViews>
    <sheetView view="pageBreakPreview" zoomScale="110" zoomScaleNormal="100" zoomScaleSheetLayoutView="110" workbookViewId="0"/>
  </sheetViews>
  <sheetFormatPr defaultRowHeight="13.5" x14ac:dyDescent="0.15"/>
  <cols>
    <col min="1" max="1" width="9.625" style="170" customWidth="1"/>
    <col min="2" max="5" width="7.625" style="170" customWidth="1"/>
    <col min="6" max="6" width="8.75" style="170" customWidth="1"/>
    <col min="7" max="11" width="7.625" style="170" customWidth="1"/>
    <col min="12" max="12" width="12.5" style="170" customWidth="1"/>
    <col min="13" max="16" width="9" style="171"/>
    <col min="17" max="16384" width="9" style="170"/>
  </cols>
  <sheetData>
    <row r="2" spans="1:8" ht="18.75" x14ac:dyDescent="0.15">
      <c r="A2" s="557" t="s">
        <v>290</v>
      </c>
      <c r="B2" s="557"/>
      <c r="C2" s="557"/>
      <c r="D2" s="557"/>
      <c r="E2" s="557"/>
      <c r="F2" s="557"/>
      <c r="G2" s="557"/>
      <c r="H2" s="557"/>
    </row>
    <row r="3" spans="1:8" x14ac:dyDescent="0.15">
      <c r="A3" s="12"/>
      <c r="B3" s="11"/>
      <c r="C3" s="11"/>
      <c r="D3" s="11"/>
      <c r="E3" s="11"/>
      <c r="F3" s="11"/>
      <c r="G3" s="11"/>
      <c r="H3" s="76" t="s">
        <v>234</v>
      </c>
    </row>
    <row r="4" spans="1:8" ht="21" customHeight="1" x14ac:dyDescent="0.15">
      <c r="A4" s="766" t="s">
        <v>235</v>
      </c>
      <c r="B4" s="768" t="s">
        <v>326</v>
      </c>
      <c r="C4" s="769"/>
      <c r="D4" s="770" t="s">
        <v>29</v>
      </c>
      <c r="E4" s="770"/>
      <c r="F4" s="770" t="s">
        <v>30</v>
      </c>
      <c r="G4" s="770"/>
      <c r="H4" s="72" t="s">
        <v>31</v>
      </c>
    </row>
    <row r="5" spans="1:8" ht="21.6" customHeight="1" x14ac:dyDescent="0.15">
      <c r="A5" s="767"/>
      <c r="B5" s="69" t="s">
        <v>25</v>
      </c>
      <c r="C5" s="69" t="s">
        <v>236</v>
      </c>
      <c r="D5" s="69" t="s">
        <v>25</v>
      </c>
      <c r="E5" s="70" t="s">
        <v>197</v>
      </c>
      <c r="F5" s="69" t="s">
        <v>25</v>
      </c>
      <c r="G5" s="69" t="s">
        <v>197</v>
      </c>
      <c r="H5" s="70" t="s">
        <v>236</v>
      </c>
    </row>
    <row r="6" spans="1:8" ht="18.600000000000001" customHeight="1" x14ac:dyDescent="0.15">
      <c r="A6" s="96" t="s">
        <v>333</v>
      </c>
      <c r="B6" s="100">
        <v>195</v>
      </c>
      <c r="C6" s="100">
        <v>14164</v>
      </c>
      <c r="D6" s="101">
        <v>432</v>
      </c>
      <c r="E6" s="102">
        <v>4491</v>
      </c>
      <c r="F6" s="100">
        <v>302</v>
      </c>
      <c r="G6" s="100">
        <v>1761</v>
      </c>
      <c r="H6" s="102">
        <v>6681</v>
      </c>
    </row>
    <row r="7" spans="1:8" ht="18.600000000000001" customHeight="1" x14ac:dyDescent="0.15">
      <c r="A7" s="96">
        <v>24</v>
      </c>
      <c r="B7" s="213">
        <v>179</v>
      </c>
      <c r="C7" s="100">
        <v>12180</v>
      </c>
      <c r="D7" s="214">
        <v>464</v>
      </c>
      <c r="E7" s="213">
        <v>5005</v>
      </c>
      <c r="F7" s="100">
        <v>313</v>
      </c>
      <c r="G7" s="100">
        <v>1743</v>
      </c>
      <c r="H7" s="213">
        <v>5730</v>
      </c>
    </row>
    <row r="8" spans="1:8" ht="18.600000000000001" customHeight="1" x14ac:dyDescent="0.15">
      <c r="A8" s="96">
        <v>25</v>
      </c>
      <c r="B8" s="213">
        <v>186</v>
      </c>
      <c r="C8" s="100">
        <v>12766</v>
      </c>
      <c r="D8" s="214">
        <v>492</v>
      </c>
      <c r="E8" s="237">
        <v>5229</v>
      </c>
      <c r="F8" s="213">
        <v>123</v>
      </c>
      <c r="G8" s="100">
        <v>701</v>
      </c>
      <c r="H8" s="213">
        <v>5670</v>
      </c>
    </row>
    <row r="9" spans="1:8" ht="18.600000000000001" customHeight="1" x14ac:dyDescent="0.15">
      <c r="A9" s="96">
        <v>26</v>
      </c>
      <c r="B9" s="213">
        <v>168</v>
      </c>
      <c r="C9" s="100">
        <v>11926</v>
      </c>
      <c r="D9" s="214">
        <v>512</v>
      </c>
      <c r="E9" s="237">
        <v>5775</v>
      </c>
      <c r="F9" s="491" t="s">
        <v>397</v>
      </c>
      <c r="G9" s="492" t="s">
        <v>397</v>
      </c>
      <c r="H9" s="102">
        <v>4967</v>
      </c>
    </row>
    <row r="10" spans="1:8" ht="18.600000000000001" customHeight="1" x14ac:dyDescent="0.15">
      <c r="A10" s="67">
        <v>27</v>
      </c>
      <c r="B10" s="542">
        <v>196</v>
      </c>
      <c r="C10" s="543">
        <v>12011</v>
      </c>
      <c r="D10" s="544">
        <v>420</v>
      </c>
      <c r="E10" s="545">
        <v>5335</v>
      </c>
      <c r="F10" s="546" t="s">
        <v>355</v>
      </c>
      <c r="G10" s="547" t="s">
        <v>355</v>
      </c>
      <c r="H10" s="548">
        <v>5131</v>
      </c>
    </row>
    <row r="11" spans="1:8" x14ac:dyDescent="0.15">
      <c r="A11" s="13" t="s">
        <v>121</v>
      </c>
      <c r="B11" s="13"/>
      <c r="C11" s="13"/>
      <c r="D11" s="13"/>
      <c r="E11" s="13"/>
      <c r="F11" s="13"/>
      <c r="G11" s="13"/>
      <c r="H11" s="13"/>
    </row>
    <row r="12" spans="1:8" x14ac:dyDescent="0.15">
      <c r="A12" s="13" t="s">
        <v>427</v>
      </c>
    </row>
  </sheetData>
  <mergeCells count="5">
    <mergeCell ref="A2:H2"/>
    <mergeCell ref="A4:A5"/>
    <mergeCell ref="B4:C4"/>
    <mergeCell ref="D4:E4"/>
    <mergeCell ref="F4:G4"/>
  </mergeCells>
  <phoneticPr fontId="2"/>
  <pageMargins left="0.75" right="0.75" top="0.79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view="pageBreakPreview" zoomScale="110" zoomScaleNormal="100" zoomScaleSheetLayoutView="110" workbookViewId="0">
      <selection sqref="A1:K1"/>
    </sheetView>
  </sheetViews>
  <sheetFormatPr defaultRowHeight="13.5" x14ac:dyDescent="0.15"/>
  <cols>
    <col min="1" max="1" width="11" style="43" customWidth="1"/>
    <col min="2" max="13" width="6.375" style="43" customWidth="1"/>
    <col min="14" max="16384" width="9" style="43"/>
  </cols>
  <sheetData>
    <row r="1" spans="1:12" s="44" customFormat="1" ht="24.75" customHeight="1" x14ac:dyDescent="0.2">
      <c r="A1" s="771" t="s">
        <v>289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</row>
    <row r="2" spans="1:12" ht="18.75" customHeight="1" x14ac:dyDescent="0.15">
      <c r="J2" s="772" t="s">
        <v>237</v>
      </c>
      <c r="K2" s="772"/>
    </row>
    <row r="3" spans="1:12" ht="24.75" customHeight="1" x14ac:dyDescent="0.15">
      <c r="A3" s="648" t="s">
        <v>369</v>
      </c>
      <c r="B3" s="649" t="s">
        <v>255</v>
      </c>
      <c r="C3" s="649"/>
      <c r="D3" s="649" t="s">
        <v>327</v>
      </c>
      <c r="E3" s="649"/>
      <c r="F3" s="649" t="s">
        <v>328</v>
      </c>
      <c r="G3" s="649"/>
      <c r="H3" s="649" t="s">
        <v>214</v>
      </c>
      <c r="I3" s="649"/>
      <c r="J3" s="649" t="s">
        <v>272</v>
      </c>
      <c r="K3" s="650"/>
    </row>
    <row r="4" spans="1:12" ht="24.75" customHeight="1" x14ac:dyDescent="0.15">
      <c r="A4" s="648"/>
      <c r="B4" s="73" t="s">
        <v>374</v>
      </c>
      <c r="C4" s="73" t="s">
        <v>375</v>
      </c>
      <c r="D4" s="73" t="s">
        <v>374</v>
      </c>
      <c r="E4" s="73" t="s">
        <v>375</v>
      </c>
      <c r="F4" s="73" t="s">
        <v>374</v>
      </c>
      <c r="G4" s="73" t="s">
        <v>375</v>
      </c>
      <c r="H4" s="73" t="s">
        <v>374</v>
      </c>
      <c r="I4" s="73" t="s">
        <v>375</v>
      </c>
      <c r="J4" s="73" t="s">
        <v>374</v>
      </c>
      <c r="K4" s="74" t="s">
        <v>375</v>
      </c>
      <c r="L4" s="300"/>
    </row>
    <row r="5" spans="1:12" s="61" customFormat="1" ht="24.75" customHeight="1" x14ac:dyDescent="0.15">
      <c r="A5" s="64" t="s">
        <v>333</v>
      </c>
      <c r="B5" s="90">
        <v>221</v>
      </c>
      <c r="C5" s="90">
        <v>1696</v>
      </c>
      <c r="D5" s="90">
        <v>100</v>
      </c>
      <c r="E5" s="90">
        <v>2174</v>
      </c>
      <c r="F5" s="90">
        <v>85</v>
      </c>
      <c r="G5" s="90">
        <v>1224</v>
      </c>
      <c r="H5" s="90">
        <v>127</v>
      </c>
      <c r="I5" s="90">
        <v>3411</v>
      </c>
      <c r="J5" s="90">
        <v>131</v>
      </c>
      <c r="K5" s="91">
        <v>2039</v>
      </c>
    </row>
    <row r="6" spans="1:12" s="61" customFormat="1" ht="24.75" customHeight="1" x14ac:dyDescent="0.15">
      <c r="A6" s="64">
        <v>24</v>
      </c>
      <c r="B6" s="90">
        <v>166</v>
      </c>
      <c r="C6" s="90">
        <v>1368</v>
      </c>
      <c r="D6" s="90">
        <v>122</v>
      </c>
      <c r="E6" s="90">
        <v>2251</v>
      </c>
      <c r="F6" s="32">
        <v>66</v>
      </c>
      <c r="G6" s="90">
        <v>860</v>
      </c>
      <c r="H6" s="90">
        <v>122</v>
      </c>
      <c r="I6" s="90">
        <v>2615</v>
      </c>
      <c r="J6" s="32">
        <v>118</v>
      </c>
      <c r="K6" s="91">
        <v>1903</v>
      </c>
    </row>
    <row r="7" spans="1:12" s="61" customFormat="1" ht="24.75" customHeight="1" x14ac:dyDescent="0.15">
      <c r="A7" s="64">
        <v>25</v>
      </c>
      <c r="B7" s="32">
        <v>229</v>
      </c>
      <c r="C7" s="90">
        <v>1566</v>
      </c>
      <c r="D7" s="90">
        <v>160</v>
      </c>
      <c r="E7" s="91">
        <v>3052</v>
      </c>
      <c r="F7" s="90">
        <v>58</v>
      </c>
      <c r="G7" s="90">
        <v>561</v>
      </c>
      <c r="H7" s="90">
        <v>171</v>
      </c>
      <c r="I7" s="90">
        <v>2996</v>
      </c>
      <c r="J7" s="90">
        <v>156</v>
      </c>
      <c r="K7" s="91">
        <v>1568</v>
      </c>
    </row>
    <row r="8" spans="1:12" s="61" customFormat="1" ht="24.75" customHeight="1" x14ac:dyDescent="0.15">
      <c r="A8" s="64">
        <v>26</v>
      </c>
      <c r="B8" s="32">
        <v>222</v>
      </c>
      <c r="C8" s="90">
        <v>1885</v>
      </c>
      <c r="D8" s="90">
        <v>113</v>
      </c>
      <c r="E8" s="91">
        <v>2419</v>
      </c>
      <c r="F8" s="90">
        <v>88</v>
      </c>
      <c r="G8" s="90">
        <v>796</v>
      </c>
      <c r="H8" s="90">
        <v>141</v>
      </c>
      <c r="I8" s="90">
        <v>3290</v>
      </c>
      <c r="J8" s="90">
        <v>116</v>
      </c>
      <c r="K8" s="91">
        <v>1453</v>
      </c>
    </row>
    <row r="9" spans="1:12" s="494" customFormat="1" ht="25.15" customHeight="1" x14ac:dyDescent="0.15">
      <c r="A9" s="493">
        <v>27</v>
      </c>
      <c r="B9" s="351">
        <v>228</v>
      </c>
      <c r="C9" s="343">
        <v>2186</v>
      </c>
      <c r="D9" s="343">
        <v>128</v>
      </c>
      <c r="E9" s="344">
        <v>2925</v>
      </c>
      <c r="F9" s="343">
        <v>84</v>
      </c>
      <c r="G9" s="343">
        <v>664</v>
      </c>
      <c r="H9" s="343">
        <v>160</v>
      </c>
      <c r="I9" s="343">
        <v>3861</v>
      </c>
      <c r="J9" s="343">
        <v>161</v>
      </c>
      <c r="K9" s="344">
        <v>2123</v>
      </c>
    </row>
    <row r="10" spans="1:12" x14ac:dyDescent="0.15">
      <c r="A10" s="66" t="s">
        <v>294</v>
      </c>
    </row>
  </sheetData>
  <mergeCells count="8">
    <mergeCell ref="A1:K1"/>
    <mergeCell ref="J2:K2"/>
    <mergeCell ref="A3:A4"/>
    <mergeCell ref="B3:C3"/>
    <mergeCell ref="D3:E3"/>
    <mergeCell ref="H3:I3"/>
    <mergeCell ref="F3:G3"/>
    <mergeCell ref="J3:K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view="pageBreakPreview" zoomScale="110" zoomScaleNormal="100" zoomScaleSheetLayoutView="110" workbookViewId="0"/>
  </sheetViews>
  <sheetFormatPr defaultRowHeight="13.5" x14ac:dyDescent="0.15"/>
  <cols>
    <col min="1" max="1" width="11" style="43" customWidth="1"/>
    <col min="2" max="13" width="6.375" style="43" customWidth="1"/>
    <col min="14" max="16384" width="9" style="43"/>
  </cols>
  <sheetData>
    <row r="2" spans="1:13" ht="18.75" x14ac:dyDescent="0.2">
      <c r="A2" s="562" t="s">
        <v>302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</row>
    <row r="3" spans="1:13" ht="13.15" customHeight="1" x14ac:dyDescent="0.15">
      <c r="A3" s="128"/>
      <c r="B3" s="260"/>
      <c r="C3" s="260"/>
      <c r="D3" s="128"/>
      <c r="E3" s="128"/>
      <c r="F3" s="262"/>
      <c r="G3" s="262"/>
      <c r="H3" s="415"/>
      <c r="I3" s="415"/>
      <c r="J3" s="415"/>
      <c r="K3" s="415"/>
      <c r="L3" s="415"/>
      <c r="M3" s="207" t="s">
        <v>238</v>
      </c>
    </row>
    <row r="4" spans="1:13" ht="18" customHeight="1" x14ac:dyDescent="0.15">
      <c r="A4" s="780" t="s">
        <v>369</v>
      </c>
      <c r="B4" s="781" t="s">
        <v>401</v>
      </c>
      <c r="C4" s="781"/>
      <c r="D4" s="781"/>
      <c r="E4" s="781"/>
      <c r="F4" s="770" t="s">
        <v>402</v>
      </c>
      <c r="G4" s="770"/>
      <c r="H4" s="770"/>
      <c r="I4" s="770"/>
      <c r="J4" s="768" t="s">
        <v>403</v>
      </c>
      <c r="K4" s="769"/>
      <c r="L4" s="769"/>
      <c r="M4" s="769"/>
    </row>
    <row r="5" spans="1:13" ht="18" customHeight="1" x14ac:dyDescent="0.15">
      <c r="A5" s="780"/>
      <c r="B5" s="768" t="s">
        <v>376</v>
      </c>
      <c r="C5" s="780"/>
      <c r="D5" s="768" t="s">
        <v>236</v>
      </c>
      <c r="E5" s="780"/>
      <c r="F5" s="768" t="s">
        <v>376</v>
      </c>
      <c r="G5" s="780"/>
      <c r="H5" s="768" t="s">
        <v>236</v>
      </c>
      <c r="I5" s="780"/>
      <c r="J5" s="768" t="s">
        <v>376</v>
      </c>
      <c r="K5" s="780"/>
      <c r="L5" s="768" t="s">
        <v>236</v>
      </c>
      <c r="M5" s="769"/>
    </row>
    <row r="6" spans="1:13" ht="22.15" customHeight="1" x14ac:dyDescent="0.15">
      <c r="A6" s="495" t="s">
        <v>333</v>
      </c>
      <c r="B6" s="776">
        <v>619</v>
      </c>
      <c r="C6" s="779"/>
      <c r="D6" s="776">
        <v>5227</v>
      </c>
      <c r="E6" s="779"/>
      <c r="F6" s="776">
        <v>674</v>
      </c>
      <c r="G6" s="779"/>
      <c r="H6" s="776">
        <v>7883</v>
      </c>
      <c r="I6" s="779"/>
      <c r="J6" s="776">
        <v>753</v>
      </c>
      <c r="K6" s="779"/>
      <c r="L6" s="776">
        <v>12588</v>
      </c>
      <c r="M6" s="777"/>
    </row>
    <row r="7" spans="1:13" ht="22.15" customHeight="1" x14ac:dyDescent="0.15">
      <c r="A7" s="96">
        <v>24</v>
      </c>
      <c r="B7" s="776">
        <v>573</v>
      </c>
      <c r="C7" s="779"/>
      <c r="D7" s="776">
        <v>5250</v>
      </c>
      <c r="E7" s="779"/>
      <c r="F7" s="776">
        <v>636</v>
      </c>
      <c r="G7" s="779"/>
      <c r="H7" s="776">
        <v>7800</v>
      </c>
      <c r="I7" s="779"/>
      <c r="J7" s="776">
        <v>729</v>
      </c>
      <c r="K7" s="779"/>
      <c r="L7" s="776">
        <v>10338</v>
      </c>
      <c r="M7" s="777"/>
    </row>
    <row r="8" spans="1:13" ht="22.15" customHeight="1" x14ac:dyDescent="0.15">
      <c r="A8" s="96">
        <v>25</v>
      </c>
      <c r="B8" s="776">
        <v>489</v>
      </c>
      <c r="C8" s="779"/>
      <c r="D8" s="776">
        <v>4262</v>
      </c>
      <c r="E8" s="779"/>
      <c r="F8" s="776">
        <v>639</v>
      </c>
      <c r="G8" s="779"/>
      <c r="H8" s="776">
        <v>7807</v>
      </c>
      <c r="I8" s="779"/>
      <c r="J8" s="776">
        <v>635</v>
      </c>
      <c r="K8" s="779"/>
      <c r="L8" s="776">
        <v>9463</v>
      </c>
      <c r="M8" s="777"/>
    </row>
    <row r="9" spans="1:13" ht="22.15" customHeight="1" x14ac:dyDescent="0.15">
      <c r="A9" s="96">
        <v>26</v>
      </c>
      <c r="B9" s="776">
        <v>522</v>
      </c>
      <c r="C9" s="779"/>
      <c r="D9" s="776">
        <v>4239</v>
      </c>
      <c r="E9" s="779"/>
      <c r="F9" s="776">
        <v>608</v>
      </c>
      <c r="G9" s="779"/>
      <c r="H9" s="776">
        <v>6926</v>
      </c>
      <c r="I9" s="779"/>
      <c r="J9" s="776">
        <v>587</v>
      </c>
      <c r="K9" s="779"/>
      <c r="L9" s="776">
        <v>9384</v>
      </c>
      <c r="M9" s="777"/>
    </row>
    <row r="10" spans="1:13" ht="22.15" customHeight="1" x14ac:dyDescent="0.15">
      <c r="A10" s="67">
        <v>27</v>
      </c>
      <c r="B10" s="774">
        <v>535</v>
      </c>
      <c r="C10" s="775"/>
      <c r="D10" s="774">
        <v>6012</v>
      </c>
      <c r="E10" s="775"/>
      <c r="F10" s="774">
        <v>606</v>
      </c>
      <c r="G10" s="775"/>
      <c r="H10" s="774">
        <v>7139</v>
      </c>
      <c r="I10" s="775"/>
      <c r="J10" s="774">
        <v>457</v>
      </c>
      <c r="K10" s="775"/>
      <c r="L10" s="774">
        <v>10191</v>
      </c>
      <c r="M10" s="778"/>
    </row>
    <row r="11" spans="1:13" ht="18" customHeight="1" x14ac:dyDescent="0.15">
      <c r="A11" s="97" t="s">
        <v>239</v>
      </c>
      <c r="B11" s="128"/>
      <c r="C11" s="128"/>
      <c r="D11" s="773"/>
      <c r="E11" s="773"/>
      <c r="F11" s="128"/>
      <c r="G11" s="128"/>
      <c r="H11" s="415"/>
      <c r="I11" s="415"/>
      <c r="J11" s="415"/>
      <c r="K11" s="415"/>
      <c r="L11" s="415"/>
      <c r="M11" s="415"/>
    </row>
  </sheetData>
  <mergeCells count="42">
    <mergeCell ref="A2:M2"/>
    <mergeCell ref="A4:A5"/>
    <mergeCell ref="B4:E4"/>
    <mergeCell ref="F4:I4"/>
    <mergeCell ref="J4:M4"/>
    <mergeCell ref="B5:C5"/>
    <mergeCell ref="D5:E5"/>
    <mergeCell ref="F5:G5"/>
    <mergeCell ref="H5:I5"/>
    <mergeCell ref="J5:K5"/>
    <mergeCell ref="L5:M5"/>
    <mergeCell ref="L6:M6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J6:K6"/>
    <mergeCell ref="L8:M8"/>
    <mergeCell ref="L10:M10"/>
    <mergeCell ref="B9:C9"/>
    <mergeCell ref="D9:E9"/>
    <mergeCell ref="F9:G9"/>
    <mergeCell ref="H9:I9"/>
    <mergeCell ref="J9:K9"/>
    <mergeCell ref="L9:M9"/>
    <mergeCell ref="J10:K10"/>
    <mergeCell ref="B8:C8"/>
    <mergeCell ref="D8:E8"/>
    <mergeCell ref="F8:G8"/>
    <mergeCell ref="H8:I8"/>
    <mergeCell ref="J8:K8"/>
    <mergeCell ref="D11:E11"/>
    <mergeCell ref="B10:C10"/>
    <mergeCell ref="D10:E10"/>
    <mergeCell ref="F10:G10"/>
    <mergeCell ref="H10:I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="110" zoomScaleNormal="100" zoomScaleSheetLayoutView="110" workbookViewId="0">
      <selection sqref="A1:G1"/>
    </sheetView>
  </sheetViews>
  <sheetFormatPr defaultRowHeight="13.5" x14ac:dyDescent="0.15"/>
  <cols>
    <col min="1" max="1" width="12.625" style="128" customWidth="1"/>
    <col min="2" max="9" width="9.625" style="128" customWidth="1"/>
    <col min="10" max="16384" width="9" style="128"/>
  </cols>
  <sheetData>
    <row r="1" spans="1:10" s="46" customFormat="1" ht="21" x14ac:dyDescent="0.2">
      <c r="A1" s="562" t="s">
        <v>303</v>
      </c>
      <c r="B1" s="562"/>
      <c r="C1" s="562"/>
      <c r="D1" s="562"/>
      <c r="E1" s="562"/>
      <c r="F1" s="562"/>
      <c r="G1" s="562"/>
    </row>
    <row r="2" spans="1:10" s="46" customFormat="1" ht="16.5" customHeight="1" x14ac:dyDescent="0.2"/>
    <row r="3" spans="1:10" ht="24.75" customHeight="1" x14ac:dyDescent="0.15">
      <c r="A3" s="97" t="s">
        <v>240</v>
      </c>
      <c r="G3" s="98" t="s">
        <v>241</v>
      </c>
    </row>
    <row r="4" spans="1:10" ht="24.75" customHeight="1" x14ac:dyDescent="0.15">
      <c r="A4" s="782" t="s">
        <v>369</v>
      </c>
      <c r="B4" s="784" t="s">
        <v>242</v>
      </c>
      <c r="C4" s="785"/>
      <c r="D4" s="786"/>
      <c r="E4" s="784" t="s">
        <v>243</v>
      </c>
      <c r="F4" s="785"/>
      <c r="G4" s="785"/>
      <c r="H4" s="129"/>
      <c r="I4" s="130"/>
      <c r="J4" s="130"/>
    </row>
    <row r="5" spans="1:10" ht="29.45" customHeight="1" x14ac:dyDescent="0.15">
      <c r="A5" s="783"/>
      <c r="B5" s="263" t="s">
        <v>344</v>
      </c>
      <c r="C5" s="263" t="s">
        <v>345</v>
      </c>
      <c r="D5" s="261" t="s">
        <v>346</v>
      </c>
      <c r="E5" s="263" t="s">
        <v>344</v>
      </c>
      <c r="F5" s="263" t="s">
        <v>345</v>
      </c>
      <c r="G5" s="327" t="s">
        <v>346</v>
      </c>
      <c r="H5" s="129"/>
      <c r="I5" s="130"/>
      <c r="J5" s="130"/>
    </row>
    <row r="6" spans="1:10" s="186" customFormat="1" ht="24.75" customHeight="1" x14ac:dyDescent="0.15">
      <c r="A6" s="238" t="s">
        <v>333</v>
      </c>
      <c r="B6" s="113">
        <v>180</v>
      </c>
      <c r="C6" s="113">
        <v>47</v>
      </c>
      <c r="D6" s="115" t="s">
        <v>23</v>
      </c>
      <c r="E6" s="417">
        <v>375</v>
      </c>
      <c r="F6" s="113">
        <v>9</v>
      </c>
      <c r="G6" s="115" t="s">
        <v>23</v>
      </c>
      <c r="H6" s="185"/>
      <c r="I6" s="185"/>
      <c r="J6" s="185"/>
    </row>
    <row r="7" spans="1:10" s="167" customFormat="1" ht="24.75" customHeight="1" x14ac:dyDescent="0.15">
      <c r="A7" s="112">
        <v>24</v>
      </c>
      <c r="B7" s="113">
        <v>179</v>
      </c>
      <c r="C7" s="205">
        <v>26</v>
      </c>
      <c r="D7" s="113">
        <v>3</v>
      </c>
      <c r="E7" s="416">
        <v>296</v>
      </c>
      <c r="F7" s="113">
        <v>36</v>
      </c>
      <c r="G7" s="115" t="s">
        <v>23</v>
      </c>
      <c r="H7" s="168"/>
      <c r="I7" s="169"/>
      <c r="J7" s="169"/>
    </row>
    <row r="8" spans="1:10" s="184" customFormat="1" ht="24.75" customHeight="1" x14ac:dyDescent="0.15">
      <c r="A8" s="112">
        <v>25</v>
      </c>
      <c r="B8" s="113">
        <v>194</v>
      </c>
      <c r="C8" s="113">
        <v>37</v>
      </c>
      <c r="D8" s="205" t="s">
        <v>23</v>
      </c>
      <c r="E8" s="417">
        <v>294</v>
      </c>
      <c r="F8" s="113">
        <v>97</v>
      </c>
      <c r="G8" s="115" t="s">
        <v>23</v>
      </c>
      <c r="H8" s="185"/>
      <c r="I8" s="202"/>
      <c r="J8" s="202"/>
    </row>
    <row r="9" spans="1:10" s="184" customFormat="1" ht="24.75" customHeight="1" x14ac:dyDescent="0.15">
      <c r="A9" s="112">
        <v>26</v>
      </c>
      <c r="B9" s="113">
        <v>216</v>
      </c>
      <c r="C9" s="113">
        <v>34</v>
      </c>
      <c r="D9" s="205">
        <v>5</v>
      </c>
      <c r="E9" s="417">
        <v>175</v>
      </c>
      <c r="F9" s="113">
        <v>76</v>
      </c>
      <c r="G9" s="115" t="s">
        <v>23</v>
      </c>
      <c r="H9" s="185"/>
      <c r="I9" s="202"/>
      <c r="J9" s="202"/>
    </row>
    <row r="10" spans="1:10" s="167" customFormat="1" ht="24.75" customHeight="1" x14ac:dyDescent="0.15">
      <c r="A10" s="393">
        <v>27</v>
      </c>
      <c r="B10" s="368">
        <v>180</v>
      </c>
      <c r="C10" s="368">
        <v>20</v>
      </c>
      <c r="D10" s="418" t="s">
        <v>23</v>
      </c>
      <c r="E10" s="354">
        <v>49</v>
      </c>
      <c r="F10" s="368">
        <v>61</v>
      </c>
      <c r="G10" s="418" t="s">
        <v>23</v>
      </c>
      <c r="H10" s="168"/>
      <c r="I10" s="169"/>
      <c r="J10" s="169"/>
    </row>
    <row r="11" spans="1:10" ht="19.5" customHeight="1" x14ac:dyDescent="0.15">
      <c r="A11" s="13" t="s">
        <v>239</v>
      </c>
    </row>
    <row r="15" spans="1:10" x14ac:dyDescent="0.15">
      <c r="A15" s="222"/>
      <c r="B15" s="222"/>
      <c r="C15" s="222"/>
    </row>
  </sheetData>
  <mergeCells count="4">
    <mergeCell ref="A1:G1"/>
    <mergeCell ref="A4:A5"/>
    <mergeCell ref="B4:D4"/>
    <mergeCell ref="E4:G4"/>
  </mergeCells>
  <phoneticPr fontId="2"/>
  <pageMargins left="0.75" right="0.75" top="1" bottom="1" header="0.51200000000000001" footer="0.51200000000000001"/>
  <pageSetup paperSize="9" scale="96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view="pageBreakPreview" zoomScale="110" zoomScaleNormal="100" zoomScaleSheetLayoutView="110" workbookViewId="0"/>
  </sheetViews>
  <sheetFormatPr defaultRowHeight="13.5" x14ac:dyDescent="0.15"/>
  <cols>
    <col min="1" max="1" width="12.625" style="128" customWidth="1"/>
    <col min="2" max="9" width="9.625" style="128" customWidth="1"/>
    <col min="10" max="16384" width="9" style="128"/>
  </cols>
  <sheetData>
    <row r="2" spans="1:9" ht="18.75" x14ac:dyDescent="0.2">
      <c r="A2" s="562" t="s">
        <v>304</v>
      </c>
      <c r="B2" s="562"/>
      <c r="C2" s="562"/>
      <c r="D2" s="562"/>
      <c r="E2" s="562"/>
      <c r="F2" s="562"/>
      <c r="G2" s="562"/>
      <c r="H2" s="562"/>
      <c r="I2" s="562"/>
    </row>
    <row r="3" spans="1:9" ht="21" x14ac:dyDescent="0.2">
      <c r="A3" s="46"/>
      <c r="B3" s="46"/>
      <c r="C3" s="46"/>
      <c r="D3" s="46"/>
      <c r="E3" s="46"/>
      <c r="F3" s="46"/>
      <c r="G3" s="46"/>
      <c r="H3" s="46"/>
      <c r="I3" s="46"/>
    </row>
    <row r="4" spans="1:9" x14ac:dyDescent="0.15">
      <c r="A4" s="97" t="s">
        <v>240</v>
      </c>
      <c r="H4" s="98"/>
      <c r="I4" s="98" t="s">
        <v>311</v>
      </c>
    </row>
    <row r="5" spans="1:9" ht="24" customHeight="1" x14ac:dyDescent="0.15">
      <c r="A5" s="788" t="s">
        <v>369</v>
      </c>
      <c r="B5" s="784" t="s">
        <v>276</v>
      </c>
      <c r="C5" s="785"/>
      <c r="D5" s="785"/>
      <c r="E5" s="786"/>
      <c r="F5" s="787" t="s">
        <v>277</v>
      </c>
      <c r="G5" s="787"/>
      <c r="H5" s="787"/>
      <c r="I5" s="784"/>
    </row>
    <row r="6" spans="1:9" ht="24" customHeight="1" x14ac:dyDescent="0.15">
      <c r="A6" s="788"/>
      <c r="B6" s="784" t="s">
        <v>278</v>
      </c>
      <c r="C6" s="786"/>
      <c r="D6" s="784" t="s">
        <v>279</v>
      </c>
      <c r="E6" s="786"/>
      <c r="F6" s="787" t="s">
        <v>278</v>
      </c>
      <c r="G6" s="787"/>
      <c r="H6" s="787" t="s">
        <v>279</v>
      </c>
      <c r="I6" s="784"/>
    </row>
    <row r="7" spans="1:9" ht="24" customHeight="1" x14ac:dyDescent="0.15">
      <c r="A7" s="788"/>
      <c r="B7" s="62" t="s">
        <v>280</v>
      </c>
      <c r="C7" s="62" t="s">
        <v>274</v>
      </c>
      <c r="D7" s="62" t="s">
        <v>281</v>
      </c>
      <c r="E7" s="62" t="s">
        <v>274</v>
      </c>
      <c r="F7" s="62" t="s">
        <v>280</v>
      </c>
      <c r="G7" s="62" t="s">
        <v>274</v>
      </c>
      <c r="H7" s="62" t="s">
        <v>281</v>
      </c>
      <c r="I7" s="116" t="s">
        <v>274</v>
      </c>
    </row>
    <row r="8" spans="1:9" ht="24" customHeight="1" x14ac:dyDescent="0.15">
      <c r="A8" s="238" t="s">
        <v>333</v>
      </c>
      <c r="B8" s="77">
        <v>1833</v>
      </c>
      <c r="C8" s="77">
        <v>2759</v>
      </c>
      <c r="D8" s="77">
        <v>389</v>
      </c>
      <c r="E8" s="77">
        <v>3208</v>
      </c>
      <c r="F8" s="77">
        <v>6653</v>
      </c>
      <c r="G8" s="77">
        <v>6061</v>
      </c>
      <c r="H8" s="77">
        <v>835</v>
      </c>
      <c r="I8" s="6">
        <v>4516</v>
      </c>
    </row>
    <row r="9" spans="1:9" ht="24" customHeight="1" x14ac:dyDescent="0.15">
      <c r="A9" s="112">
        <v>24</v>
      </c>
      <c r="B9" s="215">
        <v>1560</v>
      </c>
      <c r="C9" s="215">
        <v>2352</v>
      </c>
      <c r="D9" s="215">
        <v>385</v>
      </c>
      <c r="E9" s="215">
        <v>3547</v>
      </c>
      <c r="F9" s="215">
        <v>5283</v>
      </c>
      <c r="G9" s="216">
        <v>5837</v>
      </c>
      <c r="H9" s="77">
        <v>813</v>
      </c>
      <c r="I9" s="7">
        <v>4807</v>
      </c>
    </row>
    <row r="10" spans="1:9" ht="24" customHeight="1" x14ac:dyDescent="0.15">
      <c r="A10" s="112">
        <v>25</v>
      </c>
      <c r="B10" s="215">
        <v>1346</v>
      </c>
      <c r="C10" s="215">
        <v>1886</v>
      </c>
      <c r="D10" s="215">
        <v>379</v>
      </c>
      <c r="E10" s="215">
        <v>3508</v>
      </c>
      <c r="F10" s="215">
        <v>3908</v>
      </c>
      <c r="G10" s="216">
        <v>4074</v>
      </c>
      <c r="H10" s="77">
        <v>1006</v>
      </c>
      <c r="I10" s="7">
        <v>4958</v>
      </c>
    </row>
    <row r="11" spans="1:9" ht="24" customHeight="1" x14ac:dyDescent="0.15">
      <c r="A11" s="112">
        <v>26</v>
      </c>
      <c r="B11" s="215">
        <v>1305</v>
      </c>
      <c r="C11" s="215">
        <v>1928</v>
      </c>
      <c r="D11" s="215">
        <v>379</v>
      </c>
      <c r="E11" s="215">
        <v>3320</v>
      </c>
      <c r="F11" s="215">
        <v>4232</v>
      </c>
      <c r="G11" s="216">
        <v>4103</v>
      </c>
      <c r="H11" s="77">
        <v>965</v>
      </c>
      <c r="I11" s="7">
        <v>4186</v>
      </c>
    </row>
    <row r="12" spans="1:9" ht="24" customHeight="1" x14ac:dyDescent="0.15">
      <c r="A12" s="393">
        <v>27</v>
      </c>
      <c r="B12" s="394">
        <v>1447</v>
      </c>
      <c r="C12" s="394">
        <v>2160</v>
      </c>
      <c r="D12" s="394">
        <v>417</v>
      </c>
      <c r="E12" s="394">
        <v>3062</v>
      </c>
      <c r="F12" s="394">
        <v>4845</v>
      </c>
      <c r="G12" s="395">
        <v>5751</v>
      </c>
      <c r="H12" s="366">
        <v>1069</v>
      </c>
      <c r="I12" s="396">
        <v>5858</v>
      </c>
    </row>
    <row r="13" spans="1:9" ht="24" customHeight="1" x14ac:dyDescent="0.15">
      <c r="A13" s="13" t="s">
        <v>233</v>
      </c>
    </row>
    <row r="14" spans="1:9" x14ac:dyDescent="0.15">
      <c r="A14" s="222"/>
      <c r="B14" s="222"/>
      <c r="C14" s="222"/>
    </row>
  </sheetData>
  <mergeCells count="8">
    <mergeCell ref="F6:G6"/>
    <mergeCell ref="H6:I6"/>
    <mergeCell ref="A2:I2"/>
    <mergeCell ref="A5:A7"/>
    <mergeCell ref="B5:E5"/>
    <mergeCell ref="F5:I5"/>
    <mergeCell ref="B6:C6"/>
    <mergeCell ref="D6:E6"/>
  </mergeCells>
  <phoneticPr fontId="2"/>
  <pageMargins left="0.75" right="0.75" top="1" bottom="1" header="0.51200000000000001" footer="0.51200000000000001"/>
  <pageSetup paperSize="9" scale="9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zoomScale="130" zoomScaleNormal="100" zoomScaleSheetLayoutView="130" workbookViewId="0"/>
  </sheetViews>
  <sheetFormatPr defaultRowHeight="13.5" x14ac:dyDescent="0.15"/>
  <cols>
    <col min="1" max="2" width="9" style="251"/>
    <col min="3" max="3" width="10.375" style="251" customWidth="1"/>
    <col min="4" max="4" width="10.625" style="251" customWidth="1"/>
    <col min="5" max="5" width="10.5" style="251" customWidth="1"/>
    <col min="6" max="6" width="10.625" style="251" customWidth="1"/>
    <col min="7" max="16384" width="9" style="251"/>
  </cols>
  <sheetData>
    <row r="1" spans="1:9" ht="15" customHeight="1" x14ac:dyDescent="0.15"/>
    <row r="2" spans="1:9" ht="15" customHeight="1" x14ac:dyDescent="0.15">
      <c r="A2" s="552" t="s">
        <v>429</v>
      </c>
      <c r="B2" s="552"/>
      <c r="C2" s="552"/>
      <c r="D2" s="552"/>
      <c r="E2" s="552"/>
      <c r="F2" s="552"/>
      <c r="G2" s="552"/>
      <c r="H2" s="552"/>
      <c r="I2" s="552"/>
    </row>
    <row r="3" spans="1:9" ht="15" customHeight="1" x14ac:dyDescent="0.15">
      <c r="A3" s="552"/>
      <c r="B3" s="552"/>
      <c r="C3" s="552"/>
      <c r="D3" s="552"/>
      <c r="E3" s="552"/>
      <c r="F3" s="552"/>
      <c r="G3" s="552"/>
      <c r="H3" s="552"/>
      <c r="I3" s="552"/>
    </row>
    <row r="4" spans="1:9" ht="15" customHeight="1" x14ac:dyDescent="0.15"/>
    <row r="5" spans="1:9" ht="13.9" customHeight="1" x14ac:dyDescent="0.15">
      <c r="C5" s="299"/>
    </row>
    <row r="6" spans="1:9" ht="19.899999999999999" customHeight="1" x14ac:dyDescent="0.15">
      <c r="C6" s="299"/>
    </row>
    <row r="7" spans="1:9" ht="26.25" customHeight="1" x14ac:dyDescent="0.2">
      <c r="A7" s="553"/>
      <c r="B7" s="553"/>
      <c r="C7" s="553"/>
      <c r="D7" s="553"/>
      <c r="E7" s="553"/>
      <c r="F7" s="553"/>
      <c r="G7" s="553"/>
      <c r="H7" s="553"/>
      <c r="I7" s="553"/>
    </row>
    <row r="8" spans="1:9" ht="15" customHeight="1" x14ac:dyDescent="0.15"/>
    <row r="9" spans="1:9" ht="15" customHeight="1" x14ac:dyDescent="0.15"/>
    <row r="10" spans="1:9" ht="15" customHeight="1" x14ac:dyDescent="0.15"/>
    <row r="11" spans="1:9" ht="15" customHeight="1" x14ac:dyDescent="0.15"/>
    <row r="12" spans="1:9" ht="15" customHeight="1" x14ac:dyDescent="0.15"/>
    <row r="13" spans="1:9" ht="15" customHeight="1" x14ac:dyDescent="0.15"/>
    <row r="14" spans="1:9" ht="15" customHeight="1" x14ac:dyDescent="0.15"/>
    <row r="15" spans="1:9" ht="15" customHeight="1" x14ac:dyDescent="0.15"/>
    <row r="16" spans="1:9" ht="15" customHeight="1" x14ac:dyDescent="0.15"/>
    <row r="17" spans="3:7" ht="15" customHeight="1" x14ac:dyDescent="0.15"/>
    <row r="18" spans="3:7" ht="15" customHeight="1" x14ac:dyDescent="0.15"/>
    <row r="19" spans="3:7" ht="15" customHeight="1" x14ac:dyDescent="0.15"/>
    <row r="20" spans="3:7" ht="15" customHeight="1" x14ac:dyDescent="0.15"/>
    <row r="21" spans="3:7" ht="15" customHeight="1" x14ac:dyDescent="0.15"/>
    <row r="22" spans="3:7" ht="15" customHeight="1" x14ac:dyDescent="0.15"/>
    <row r="23" spans="3:7" ht="15" customHeight="1" x14ac:dyDescent="0.15"/>
    <row r="24" spans="3:7" ht="15" customHeight="1" x14ac:dyDescent="0.15">
      <c r="C24" s="299"/>
    </row>
    <row r="25" spans="3:7" ht="15" customHeight="1" x14ac:dyDescent="0.15"/>
    <row r="26" spans="3:7" ht="15" customHeight="1" x14ac:dyDescent="0.15">
      <c r="G26" s="299"/>
    </row>
    <row r="27" spans="3:7" ht="15" customHeight="1" x14ac:dyDescent="0.15"/>
    <row r="28" spans="3:7" ht="15" customHeight="1" x14ac:dyDescent="0.15"/>
    <row r="29" spans="3:7" ht="15" customHeight="1" x14ac:dyDescent="0.15"/>
    <row r="30" spans="3:7" ht="15" customHeight="1" x14ac:dyDescent="0.15"/>
    <row r="31" spans="3:7" ht="15" customHeight="1" x14ac:dyDescent="0.15"/>
    <row r="32" spans="3:7" ht="15" customHeight="1" x14ac:dyDescent="0.15"/>
    <row r="33" spans="2:9" x14ac:dyDescent="0.15">
      <c r="C33" s="252" t="s">
        <v>335</v>
      </c>
      <c r="D33" s="252" t="s">
        <v>342</v>
      </c>
      <c r="G33" s="252" t="s">
        <v>336</v>
      </c>
      <c r="H33" s="252" t="s">
        <v>343</v>
      </c>
    </row>
    <row r="34" spans="2:9" x14ac:dyDescent="0.15">
      <c r="B34" s="253" t="s">
        <v>413</v>
      </c>
      <c r="C34" s="531">
        <v>5704</v>
      </c>
      <c r="D34" s="531">
        <v>423</v>
      </c>
      <c r="E34" s="532">
        <f>C34/D34</f>
        <v>13.484633569739954</v>
      </c>
      <c r="F34" s="253" t="s">
        <v>413</v>
      </c>
      <c r="G34" s="531">
        <v>2957</v>
      </c>
      <c r="H34" s="531">
        <v>248</v>
      </c>
      <c r="I34" s="251">
        <f>G34/H34</f>
        <v>11.923387096774194</v>
      </c>
    </row>
    <row r="35" spans="2:9" x14ac:dyDescent="0.15">
      <c r="B35" s="253" t="s">
        <v>414</v>
      </c>
      <c r="C35" s="531">
        <v>5632</v>
      </c>
      <c r="D35" s="531">
        <v>424</v>
      </c>
      <c r="E35" s="532">
        <f t="shared" ref="E35:E40" si="0">C35/D35</f>
        <v>13.283018867924529</v>
      </c>
      <c r="F35" s="253" t="s">
        <v>414</v>
      </c>
      <c r="G35" s="531">
        <v>2937</v>
      </c>
      <c r="H35" s="531">
        <v>251</v>
      </c>
      <c r="I35" s="251">
        <f t="shared" ref="I35:I40" si="1">G35/H35</f>
        <v>11.701195219123505</v>
      </c>
    </row>
    <row r="36" spans="2:9" x14ac:dyDescent="0.15">
      <c r="B36" s="253" t="s">
        <v>393</v>
      </c>
      <c r="C36" s="531">
        <v>5505</v>
      </c>
      <c r="D36" s="531">
        <v>431</v>
      </c>
      <c r="E36" s="532">
        <f t="shared" si="0"/>
        <v>12.772621809744779</v>
      </c>
      <c r="F36" s="253" t="s">
        <v>393</v>
      </c>
      <c r="G36" s="531">
        <v>2815</v>
      </c>
      <c r="H36" s="531">
        <v>243</v>
      </c>
      <c r="I36" s="251">
        <f t="shared" si="1"/>
        <v>11.584362139917696</v>
      </c>
    </row>
    <row r="37" spans="2:9" x14ac:dyDescent="0.15">
      <c r="B37" s="253" t="s">
        <v>415</v>
      </c>
      <c r="C37" s="531">
        <v>5420</v>
      </c>
      <c r="D37" s="531">
        <v>438</v>
      </c>
      <c r="E37" s="532">
        <f t="shared" si="0"/>
        <v>12.374429223744292</v>
      </c>
      <c r="F37" s="253" t="s">
        <v>415</v>
      </c>
      <c r="G37" s="531">
        <v>2849</v>
      </c>
      <c r="H37" s="531">
        <v>247</v>
      </c>
      <c r="I37" s="251">
        <f t="shared" si="1"/>
        <v>11.534412955465587</v>
      </c>
    </row>
    <row r="38" spans="2:9" x14ac:dyDescent="0.15">
      <c r="B38" s="253" t="s">
        <v>392</v>
      </c>
      <c r="C38" s="531">
        <v>5416</v>
      </c>
      <c r="D38" s="531">
        <v>428</v>
      </c>
      <c r="E38" s="532">
        <f t="shared" si="0"/>
        <v>12.654205607476635</v>
      </c>
      <c r="F38" s="253" t="s">
        <v>392</v>
      </c>
      <c r="G38" s="43">
        <v>2807</v>
      </c>
      <c r="H38" s="43">
        <v>251</v>
      </c>
      <c r="I38" s="251">
        <f t="shared" si="1"/>
        <v>11.183266932270916</v>
      </c>
    </row>
    <row r="39" spans="2:9" x14ac:dyDescent="0.15">
      <c r="B39" s="253" t="s">
        <v>416</v>
      </c>
      <c r="C39" s="531">
        <v>5323</v>
      </c>
      <c r="D39" s="531">
        <v>440</v>
      </c>
      <c r="E39" s="532">
        <f t="shared" si="0"/>
        <v>12.097727272727273</v>
      </c>
      <c r="F39" s="253" t="s">
        <v>416</v>
      </c>
      <c r="G39" s="531">
        <v>2769</v>
      </c>
      <c r="H39" s="531">
        <v>252</v>
      </c>
      <c r="I39" s="251">
        <f t="shared" si="1"/>
        <v>10.988095238095237</v>
      </c>
    </row>
    <row r="40" spans="2:9" x14ac:dyDescent="0.15">
      <c r="B40" s="253" t="s">
        <v>417</v>
      </c>
      <c r="C40" s="531">
        <v>5213</v>
      </c>
      <c r="D40" s="531">
        <v>438</v>
      </c>
      <c r="E40" s="532">
        <f t="shared" si="0"/>
        <v>11.901826484018265</v>
      </c>
      <c r="F40" s="253" t="s">
        <v>417</v>
      </c>
      <c r="G40" s="531">
        <v>2668</v>
      </c>
      <c r="H40" s="531">
        <v>251</v>
      </c>
      <c r="I40" s="251">
        <f t="shared" si="1"/>
        <v>10.629482071713147</v>
      </c>
    </row>
    <row r="42" spans="2:9" x14ac:dyDescent="0.15">
      <c r="C42" s="252" t="s">
        <v>342</v>
      </c>
      <c r="D42" s="252" t="s">
        <v>343</v>
      </c>
    </row>
    <row r="43" spans="2:9" x14ac:dyDescent="0.15">
      <c r="B43" s="251" t="s">
        <v>337</v>
      </c>
      <c r="C43" s="251">
        <v>423</v>
      </c>
      <c r="D43" s="251">
        <v>248</v>
      </c>
    </row>
    <row r="44" spans="2:9" x14ac:dyDescent="0.15">
      <c r="B44" s="251" t="s">
        <v>338</v>
      </c>
      <c r="C44" s="251">
        <v>424</v>
      </c>
      <c r="D44" s="251">
        <v>251</v>
      </c>
    </row>
    <row r="45" spans="2:9" x14ac:dyDescent="0.15">
      <c r="B45" s="251" t="s">
        <v>339</v>
      </c>
      <c r="C45" s="251">
        <v>431</v>
      </c>
      <c r="D45" s="251">
        <v>243</v>
      </c>
    </row>
    <row r="46" spans="2:9" x14ac:dyDescent="0.15">
      <c r="B46" s="251" t="s">
        <v>340</v>
      </c>
      <c r="C46" s="251">
        <v>438</v>
      </c>
      <c r="D46" s="251">
        <v>247</v>
      </c>
    </row>
    <row r="47" spans="2:9" x14ac:dyDescent="0.15">
      <c r="B47" s="251" t="s">
        <v>341</v>
      </c>
      <c r="C47" s="251">
        <v>428</v>
      </c>
      <c r="D47" s="42">
        <v>251</v>
      </c>
    </row>
    <row r="48" spans="2:9" x14ac:dyDescent="0.15">
      <c r="B48" s="251" t="s">
        <v>368</v>
      </c>
      <c r="C48" s="251">
        <v>440</v>
      </c>
      <c r="D48" s="251">
        <v>252</v>
      </c>
    </row>
    <row r="49" spans="2:4" x14ac:dyDescent="0.15">
      <c r="B49" s="251" t="s">
        <v>390</v>
      </c>
      <c r="C49" s="251">
        <v>438</v>
      </c>
      <c r="D49" s="251">
        <v>251</v>
      </c>
    </row>
  </sheetData>
  <mergeCells count="2">
    <mergeCell ref="A2:I3"/>
    <mergeCell ref="A7:I7"/>
  </mergeCells>
  <phoneticPr fontId="2"/>
  <pageMargins left="0.75" right="0.75" top="1.48" bottom="1" header="0.51200000000000001" footer="0.51200000000000001"/>
  <pageSetup paperSize="9" scale="92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8"/>
  <sheetViews>
    <sheetView view="pageBreakPreview" zoomScale="90" zoomScaleNormal="100" zoomScaleSheetLayoutView="90" workbookViewId="0"/>
  </sheetViews>
  <sheetFormatPr defaultRowHeight="13.5" x14ac:dyDescent="0.15"/>
  <cols>
    <col min="1" max="1" width="11.75" customWidth="1"/>
  </cols>
  <sheetData>
    <row r="1" ht="13.5" customHeight="1" x14ac:dyDescent="0.15"/>
    <row r="2" ht="13.5" customHeight="1" x14ac:dyDescent="0.15"/>
    <row r="50" spans="2:15" x14ac:dyDescent="0.15">
      <c r="B50" s="325"/>
    </row>
    <row r="52" spans="2:15" x14ac:dyDescent="0.15">
      <c r="L52" t="s">
        <v>204</v>
      </c>
      <c r="M52" t="s">
        <v>205</v>
      </c>
      <c r="N52" t="s">
        <v>206</v>
      </c>
      <c r="O52" t="s">
        <v>28</v>
      </c>
    </row>
    <row r="53" spans="2:15" x14ac:dyDescent="0.15">
      <c r="C53" s="311"/>
      <c r="D53" s="312" t="s">
        <v>383</v>
      </c>
      <c r="E53" s="312" t="s">
        <v>384</v>
      </c>
      <c r="F53" s="312" t="s">
        <v>385</v>
      </c>
      <c r="G53" s="312" t="s">
        <v>386</v>
      </c>
      <c r="H53" s="334" t="s">
        <v>391</v>
      </c>
      <c r="J53" s="199"/>
      <c r="K53" s="259" t="s">
        <v>306</v>
      </c>
      <c r="L53" s="82">
        <v>280588</v>
      </c>
      <c r="M53" s="82">
        <v>162115</v>
      </c>
      <c r="N53" s="82">
        <v>51867</v>
      </c>
      <c r="O53" s="82">
        <v>494570</v>
      </c>
    </row>
    <row r="54" spans="2:15" ht="13.5" customHeight="1" x14ac:dyDescent="0.15">
      <c r="C54" s="313" t="s">
        <v>204</v>
      </c>
      <c r="D54" s="313">
        <v>291332</v>
      </c>
      <c r="E54" s="313">
        <v>280588</v>
      </c>
      <c r="F54" s="313">
        <v>274485</v>
      </c>
      <c r="G54" s="311">
        <v>260955</v>
      </c>
      <c r="H54" s="333">
        <v>261108</v>
      </c>
      <c r="J54" s="554" t="s">
        <v>395</v>
      </c>
      <c r="K54" s="259" t="s">
        <v>418</v>
      </c>
      <c r="L54" s="82">
        <v>274485</v>
      </c>
      <c r="M54" s="82">
        <v>161983</v>
      </c>
      <c r="N54" s="82">
        <v>50507</v>
      </c>
      <c r="O54" s="82">
        <v>486975</v>
      </c>
    </row>
    <row r="55" spans="2:15" x14ac:dyDescent="0.15">
      <c r="C55" s="313" t="s">
        <v>205</v>
      </c>
      <c r="D55" s="313">
        <v>157766</v>
      </c>
      <c r="E55" s="313">
        <v>162115</v>
      </c>
      <c r="F55" s="313">
        <v>161983</v>
      </c>
      <c r="G55" s="311">
        <v>166882</v>
      </c>
      <c r="H55" s="333">
        <v>180618</v>
      </c>
      <c r="J55" s="554"/>
      <c r="K55" s="259" t="s">
        <v>419</v>
      </c>
      <c r="L55" s="82">
        <v>260955</v>
      </c>
      <c r="M55" s="82">
        <v>166882</v>
      </c>
      <c r="N55" s="82">
        <v>48902</v>
      </c>
      <c r="O55" s="82">
        <v>476739</v>
      </c>
    </row>
    <row r="56" spans="2:15" x14ac:dyDescent="0.15">
      <c r="C56" s="313" t="s">
        <v>206</v>
      </c>
      <c r="D56" s="313">
        <v>51085</v>
      </c>
      <c r="E56" s="313">
        <v>51867</v>
      </c>
      <c r="F56" s="313">
        <v>50507</v>
      </c>
      <c r="G56" s="311">
        <v>48902</v>
      </c>
      <c r="H56" s="333">
        <v>47715</v>
      </c>
      <c r="J56" s="339"/>
      <c r="K56" s="397" t="s">
        <v>420</v>
      </c>
      <c r="L56" s="367">
        <v>261108</v>
      </c>
      <c r="M56" s="367">
        <v>180618</v>
      </c>
      <c r="N56" s="367">
        <v>47715</v>
      </c>
      <c r="O56" s="367">
        <v>489441</v>
      </c>
    </row>
    <row r="57" spans="2:15" x14ac:dyDescent="0.15">
      <c r="J57" s="335"/>
      <c r="K57" s="259" t="s">
        <v>306</v>
      </c>
    </row>
    <row r="58" spans="2:15" x14ac:dyDescent="0.15">
      <c r="J58" s="555" t="s">
        <v>205</v>
      </c>
      <c r="K58" s="259">
        <v>25</v>
      </c>
    </row>
    <row r="59" spans="2:15" x14ac:dyDescent="0.15">
      <c r="J59" s="555"/>
      <c r="K59" s="259">
        <v>26</v>
      </c>
    </row>
    <row r="60" spans="2:15" x14ac:dyDescent="0.15">
      <c r="J60" s="338"/>
      <c r="K60" s="397">
        <v>27</v>
      </c>
    </row>
    <row r="61" spans="2:15" x14ac:dyDescent="0.15">
      <c r="J61" s="335"/>
      <c r="K61" s="259" t="s">
        <v>306</v>
      </c>
    </row>
    <row r="62" spans="2:15" x14ac:dyDescent="0.15">
      <c r="J62" s="555" t="s">
        <v>206</v>
      </c>
      <c r="K62" s="259">
        <v>25</v>
      </c>
    </row>
    <row r="63" spans="2:15" x14ac:dyDescent="0.15">
      <c r="J63" s="555"/>
      <c r="K63" s="259">
        <v>26</v>
      </c>
    </row>
    <row r="64" spans="2:15" x14ac:dyDescent="0.15">
      <c r="J64" s="338"/>
      <c r="K64" s="397">
        <v>27</v>
      </c>
    </row>
    <row r="65" spans="10:11" x14ac:dyDescent="0.15">
      <c r="J65" s="335"/>
      <c r="K65" s="259" t="s">
        <v>306</v>
      </c>
    </row>
    <row r="66" spans="10:11" x14ac:dyDescent="0.15">
      <c r="J66" s="555" t="s">
        <v>28</v>
      </c>
      <c r="K66" s="259">
        <v>25</v>
      </c>
    </row>
    <row r="67" spans="10:11" x14ac:dyDescent="0.15">
      <c r="J67" s="555"/>
      <c r="K67" s="259">
        <v>26</v>
      </c>
    </row>
    <row r="68" spans="10:11" x14ac:dyDescent="0.15">
      <c r="J68" s="338"/>
      <c r="K68" s="397">
        <v>27</v>
      </c>
    </row>
  </sheetData>
  <mergeCells count="4">
    <mergeCell ref="J54:J55"/>
    <mergeCell ref="J58:J59"/>
    <mergeCell ref="J62:J63"/>
    <mergeCell ref="J66:J6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zoomScaleNormal="100" zoomScaleSheetLayoutView="100" workbookViewId="0">
      <selection sqref="A1:I1"/>
    </sheetView>
  </sheetViews>
  <sheetFormatPr defaultRowHeight="12" x14ac:dyDescent="0.15"/>
  <cols>
    <col min="1" max="1" width="14.875" style="16" customWidth="1"/>
    <col min="2" max="2" width="9" style="136"/>
    <col min="3" max="3" width="9" style="142"/>
    <col min="4" max="4" width="9" style="136"/>
    <col min="5" max="5" width="9" style="142"/>
    <col min="6" max="9" width="9" style="16"/>
    <col min="10" max="10" width="9" style="13"/>
    <col min="11" max="16384" width="9" style="16"/>
  </cols>
  <sheetData>
    <row r="1" spans="1:10" s="10" customFormat="1" ht="21" customHeight="1" x14ac:dyDescent="0.15">
      <c r="A1" s="557" t="s">
        <v>43</v>
      </c>
      <c r="B1" s="557"/>
      <c r="C1" s="557"/>
      <c r="D1" s="557"/>
      <c r="E1" s="557"/>
      <c r="F1" s="557"/>
      <c r="G1" s="557"/>
      <c r="H1" s="557"/>
      <c r="I1" s="557"/>
      <c r="J1" s="9"/>
    </row>
    <row r="2" spans="1:10" s="11" customFormat="1" ht="13.5" customHeight="1" x14ac:dyDescent="0.15">
      <c r="A2" s="13" t="s">
        <v>44</v>
      </c>
      <c r="B2" s="131"/>
      <c r="C2" s="137"/>
      <c r="D2" s="131"/>
      <c r="E2" s="137"/>
      <c r="F2" s="13"/>
      <c r="G2" s="13"/>
      <c r="H2" s="13"/>
      <c r="I2" s="18" t="s">
        <v>400</v>
      </c>
      <c r="J2" s="13"/>
    </row>
    <row r="3" spans="1:10" ht="17.25" customHeight="1" x14ac:dyDescent="0.15">
      <c r="A3" s="561" t="s">
        <v>45</v>
      </c>
      <c r="B3" s="558" t="s">
        <v>46</v>
      </c>
      <c r="C3" s="558"/>
      <c r="D3" s="558" t="s">
        <v>47</v>
      </c>
      <c r="E3" s="558"/>
      <c r="F3" s="558" t="s">
        <v>48</v>
      </c>
      <c r="G3" s="558"/>
      <c r="H3" s="559" t="s">
        <v>49</v>
      </c>
      <c r="I3" s="560" t="s">
        <v>315</v>
      </c>
    </row>
    <row r="4" spans="1:10" ht="22.5" x14ac:dyDescent="0.15">
      <c r="A4" s="561"/>
      <c r="B4" s="272" t="s">
        <v>50</v>
      </c>
      <c r="C4" s="273" t="s">
        <v>51</v>
      </c>
      <c r="D4" s="272" t="s">
        <v>50</v>
      </c>
      <c r="E4" s="273" t="s">
        <v>51</v>
      </c>
      <c r="F4" s="69" t="s">
        <v>52</v>
      </c>
      <c r="G4" s="69" t="s">
        <v>53</v>
      </c>
      <c r="H4" s="558"/>
      <c r="I4" s="560"/>
    </row>
    <row r="5" spans="1:10" ht="15.6" customHeight="1" x14ac:dyDescent="0.15">
      <c r="A5" s="17" t="s">
        <v>54</v>
      </c>
      <c r="B5" s="434">
        <v>18745</v>
      </c>
      <c r="C5" s="369">
        <v>54.7</v>
      </c>
      <c r="D5" s="435">
        <v>5958</v>
      </c>
      <c r="E5" s="369">
        <v>17.399999999999999</v>
      </c>
      <c r="F5" s="277">
        <v>15</v>
      </c>
      <c r="G5" s="277">
        <v>13</v>
      </c>
      <c r="H5" s="435">
        <v>1514</v>
      </c>
      <c r="I5" s="436" t="s">
        <v>348</v>
      </c>
    </row>
    <row r="6" spans="1:10" ht="15.6" customHeight="1" x14ac:dyDescent="0.15">
      <c r="A6" s="17" t="s">
        <v>55</v>
      </c>
      <c r="B6" s="437">
        <v>16633</v>
      </c>
      <c r="C6" s="369">
        <v>22</v>
      </c>
      <c r="D6" s="438">
        <v>8468</v>
      </c>
      <c r="E6" s="369">
        <v>11.2</v>
      </c>
      <c r="F6" s="277">
        <v>30</v>
      </c>
      <c r="G6" s="277">
        <v>15</v>
      </c>
      <c r="H6" s="438">
        <v>1043</v>
      </c>
      <c r="I6" s="439">
        <v>380</v>
      </c>
    </row>
    <row r="7" spans="1:10" ht="15.6" customHeight="1" x14ac:dyDescent="0.15">
      <c r="A7" s="17" t="s">
        <v>56</v>
      </c>
      <c r="B7" s="437">
        <v>19006</v>
      </c>
      <c r="C7" s="369">
        <v>94.1</v>
      </c>
      <c r="D7" s="438">
        <v>3121</v>
      </c>
      <c r="E7" s="369">
        <v>15.5</v>
      </c>
      <c r="F7" s="277">
        <v>9</v>
      </c>
      <c r="G7" s="277">
        <v>11</v>
      </c>
      <c r="H7" s="438">
        <v>598</v>
      </c>
      <c r="I7" s="439">
        <v>380</v>
      </c>
    </row>
    <row r="8" spans="1:10" ht="15.6" customHeight="1" x14ac:dyDescent="0.15">
      <c r="A8" s="17" t="s">
        <v>57</v>
      </c>
      <c r="B8" s="437">
        <v>19483</v>
      </c>
      <c r="C8" s="369">
        <v>47.6</v>
      </c>
      <c r="D8" s="438">
        <v>5359</v>
      </c>
      <c r="E8" s="369">
        <v>13.1</v>
      </c>
      <c r="F8" s="277">
        <v>22</v>
      </c>
      <c r="G8" s="277">
        <v>10</v>
      </c>
      <c r="H8" s="438">
        <v>796</v>
      </c>
      <c r="I8" s="439">
        <v>465</v>
      </c>
    </row>
    <row r="9" spans="1:10" ht="15.6" customHeight="1" x14ac:dyDescent="0.15">
      <c r="A9" s="17" t="s">
        <v>58</v>
      </c>
      <c r="B9" s="437">
        <v>17740</v>
      </c>
      <c r="C9" s="369">
        <v>46.3</v>
      </c>
      <c r="D9" s="438">
        <v>3771</v>
      </c>
      <c r="E9" s="369">
        <v>9.8000000000000007</v>
      </c>
      <c r="F9" s="277">
        <v>15</v>
      </c>
      <c r="G9" s="277">
        <v>10</v>
      </c>
      <c r="H9" s="438">
        <v>1268</v>
      </c>
      <c r="I9" s="439">
        <v>345</v>
      </c>
    </row>
    <row r="10" spans="1:10" ht="15.6" customHeight="1" x14ac:dyDescent="0.15">
      <c r="A10" s="17" t="s">
        <v>59</v>
      </c>
      <c r="B10" s="437">
        <v>17657</v>
      </c>
      <c r="C10" s="369">
        <v>238.6</v>
      </c>
      <c r="D10" s="438">
        <v>2344</v>
      </c>
      <c r="E10" s="369">
        <v>31.7</v>
      </c>
      <c r="F10" s="277">
        <v>6</v>
      </c>
      <c r="G10" s="277">
        <v>6</v>
      </c>
      <c r="H10" s="438">
        <v>976</v>
      </c>
      <c r="I10" s="439">
        <v>250</v>
      </c>
    </row>
    <row r="11" spans="1:10" ht="15.6" customHeight="1" x14ac:dyDescent="0.15">
      <c r="A11" s="17" t="s">
        <v>60</v>
      </c>
      <c r="B11" s="437">
        <v>25224</v>
      </c>
      <c r="C11" s="369">
        <v>152.9</v>
      </c>
      <c r="D11" s="438">
        <v>2459</v>
      </c>
      <c r="E11" s="369">
        <v>14.9</v>
      </c>
      <c r="F11" s="277">
        <v>8</v>
      </c>
      <c r="G11" s="277">
        <v>7</v>
      </c>
      <c r="H11" s="438">
        <v>811</v>
      </c>
      <c r="I11" s="439">
        <v>300</v>
      </c>
    </row>
    <row r="12" spans="1:10" ht="15.6" customHeight="1" x14ac:dyDescent="0.15">
      <c r="A12" s="17" t="s">
        <v>61</v>
      </c>
      <c r="B12" s="437">
        <v>19648</v>
      </c>
      <c r="C12" s="369">
        <v>86.2</v>
      </c>
      <c r="D12" s="438">
        <v>3696</v>
      </c>
      <c r="E12" s="369">
        <v>16.2</v>
      </c>
      <c r="F12" s="277">
        <v>14</v>
      </c>
      <c r="G12" s="277">
        <v>9</v>
      </c>
      <c r="H12" s="438">
        <v>976</v>
      </c>
      <c r="I12" s="439">
        <v>250</v>
      </c>
    </row>
    <row r="13" spans="1:10" ht="15.6" customHeight="1" x14ac:dyDescent="0.15">
      <c r="A13" s="17" t="s">
        <v>62</v>
      </c>
      <c r="B13" s="437">
        <v>14135</v>
      </c>
      <c r="C13" s="369">
        <v>883.4</v>
      </c>
      <c r="D13" s="438">
        <v>2075</v>
      </c>
      <c r="E13" s="369">
        <v>129.69999999999999</v>
      </c>
      <c r="F13" s="277">
        <v>3</v>
      </c>
      <c r="G13" s="277">
        <v>9</v>
      </c>
      <c r="H13" s="438">
        <v>797</v>
      </c>
      <c r="I13" s="439">
        <v>275</v>
      </c>
    </row>
    <row r="14" spans="1:10" ht="15.6" customHeight="1" x14ac:dyDescent="0.15">
      <c r="A14" s="17" t="s">
        <v>63</v>
      </c>
      <c r="B14" s="437">
        <v>26487</v>
      </c>
      <c r="C14" s="369">
        <v>40.9</v>
      </c>
      <c r="D14" s="438">
        <v>6700</v>
      </c>
      <c r="E14" s="369">
        <v>10.4</v>
      </c>
      <c r="F14" s="277">
        <v>24</v>
      </c>
      <c r="G14" s="277">
        <v>16</v>
      </c>
      <c r="H14" s="438">
        <v>1084</v>
      </c>
      <c r="I14" s="439">
        <v>340</v>
      </c>
    </row>
    <row r="15" spans="1:10" ht="15.6" customHeight="1" x14ac:dyDescent="0.15">
      <c r="A15" s="17" t="s">
        <v>64</v>
      </c>
      <c r="B15" s="437">
        <v>23785</v>
      </c>
      <c r="C15" s="369">
        <v>45.5</v>
      </c>
      <c r="D15" s="438">
        <v>5284</v>
      </c>
      <c r="E15" s="369">
        <v>10.1</v>
      </c>
      <c r="F15" s="277">
        <v>21</v>
      </c>
      <c r="G15" s="277">
        <v>9</v>
      </c>
      <c r="H15" s="438">
        <v>931</v>
      </c>
      <c r="I15" s="439">
        <v>375</v>
      </c>
    </row>
    <row r="16" spans="1:10" ht="15.6" customHeight="1" x14ac:dyDescent="0.15">
      <c r="A16" s="17" t="s">
        <v>65</v>
      </c>
      <c r="B16" s="437">
        <v>16831</v>
      </c>
      <c r="C16" s="369">
        <v>34.6</v>
      </c>
      <c r="D16" s="438">
        <v>4267</v>
      </c>
      <c r="E16" s="369">
        <v>8.8000000000000007</v>
      </c>
      <c r="F16" s="277">
        <v>18</v>
      </c>
      <c r="G16" s="277">
        <v>8</v>
      </c>
      <c r="H16" s="438">
        <v>988</v>
      </c>
      <c r="I16" s="439">
        <v>380</v>
      </c>
    </row>
    <row r="17" spans="1:12" ht="15.6" customHeight="1" x14ac:dyDescent="0.15">
      <c r="A17" s="17" t="s">
        <v>66</v>
      </c>
      <c r="B17" s="437">
        <v>14147</v>
      </c>
      <c r="C17" s="369">
        <v>221.1</v>
      </c>
      <c r="D17" s="438">
        <v>2096</v>
      </c>
      <c r="E17" s="369">
        <v>31.3</v>
      </c>
      <c r="F17" s="277">
        <v>7</v>
      </c>
      <c r="G17" s="277">
        <v>7</v>
      </c>
      <c r="H17" s="438">
        <v>832</v>
      </c>
      <c r="I17" s="439">
        <v>275</v>
      </c>
    </row>
    <row r="18" spans="1:12" ht="15.6" customHeight="1" x14ac:dyDescent="0.15">
      <c r="A18" s="17" t="s">
        <v>67</v>
      </c>
      <c r="B18" s="437">
        <v>15842</v>
      </c>
      <c r="C18" s="369">
        <v>833.8</v>
      </c>
      <c r="D18" s="438">
        <v>2121</v>
      </c>
      <c r="E18" s="369">
        <v>111.6</v>
      </c>
      <c r="F18" s="277">
        <v>4</v>
      </c>
      <c r="G18" s="277">
        <v>8</v>
      </c>
      <c r="H18" s="438">
        <v>841</v>
      </c>
      <c r="I18" s="439">
        <v>275</v>
      </c>
    </row>
    <row r="19" spans="1:12" ht="15.6" customHeight="1" x14ac:dyDescent="0.15">
      <c r="A19" s="17" t="s">
        <v>68</v>
      </c>
      <c r="B19" s="437">
        <v>8613</v>
      </c>
      <c r="C19" s="369">
        <v>783</v>
      </c>
      <c r="D19" s="438">
        <v>2078</v>
      </c>
      <c r="E19" s="369">
        <v>188.9</v>
      </c>
      <c r="F19" s="277">
        <v>5</v>
      </c>
      <c r="G19" s="277">
        <v>6</v>
      </c>
      <c r="H19" s="438">
        <v>458</v>
      </c>
      <c r="I19" s="439">
        <v>250</v>
      </c>
    </row>
    <row r="20" spans="1:12" ht="15.6" customHeight="1" x14ac:dyDescent="0.15">
      <c r="A20" s="17" t="s">
        <v>69</v>
      </c>
      <c r="B20" s="437">
        <v>15672</v>
      </c>
      <c r="C20" s="369">
        <v>237.5</v>
      </c>
      <c r="D20" s="438">
        <v>2263</v>
      </c>
      <c r="E20" s="369">
        <v>34.299999999999997</v>
      </c>
      <c r="F20" s="277">
        <v>7</v>
      </c>
      <c r="G20" s="277">
        <v>5</v>
      </c>
      <c r="H20" s="438">
        <v>840</v>
      </c>
      <c r="I20" s="439">
        <v>275</v>
      </c>
    </row>
    <row r="21" spans="1:12" ht="15.6" customHeight="1" x14ac:dyDescent="0.15">
      <c r="A21" s="17" t="s">
        <v>70</v>
      </c>
      <c r="B21" s="437">
        <v>10695</v>
      </c>
      <c r="C21" s="369">
        <v>101.9</v>
      </c>
      <c r="D21" s="438">
        <v>2176</v>
      </c>
      <c r="E21" s="369">
        <v>20.7</v>
      </c>
      <c r="F21" s="277">
        <v>8</v>
      </c>
      <c r="G21" s="277">
        <v>5</v>
      </c>
      <c r="H21" s="438">
        <v>885</v>
      </c>
      <c r="I21" s="439">
        <v>275</v>
      </c>
    </row>
    <row r="22" spans="1:12" ht="15.6" customHeight="1" x14ac:dyDescent="0.15">
      <c r="A22" s="17" t="s">
        <v>71</v>
      </c>
      <c r="B22" s="437">
        <v>11676</v>
      </c>
      <c r="C22" s="369">
        <v>530.70000000000005</v>
      </c>
      <c r="D22" s="438">
        <v>2138</v>
      </c>
      <c r="E22" s="369">
        <v>97.2</v>
      </c>
      <c r="F22" s="277">
        <v>3</v>
      </c>
      <c r="G22" s="277">
        <v>9</v>
      </c>
      <c r="H22" s="438">
        <v>831</v>
      </c>
      <c r="I22" s="439">
        <v>275</v>
      </c>
    </row>
    <row r="23" spans="1:12" ht="15.6" customHeight="1" x14ac:dyDescent="0.15">
      <c r="A23" s="17" t="s">
        <v>72</v>
      </c>
      <c r="B23" s="437">
        <v>18112</v>
      </c>
      <c r="C23" s="369">
        <v>251.6</v>
      </c>
      <c r="D23" s="438">
        <v>2112</v>
      </c>
      <c r="E23" s="369">
        <v>29.3</v>
      </c>
      <c r="F23" s="277">
        <v>7</v>
      </c>
      <c r="G23" s="277">
        <v>5</v>
      </c>
      <c r="H23" s="438">
        <v>891</v>
      </c>
      <c r="I23" s="439">
        <v>275</v>
      </c>
    </row>
    <row r="24" spans="1:12" ht="15.6" customHeight="1" x14ac:dyDescent="0.15">
      <c r="A24" s="17" t="s">
        <v>73</v>
      </c>
      <c r="B24" s="437">
        <v>10454</v>
      </c>
      <c r="C24" s="369">
        <v>120.2</v>
      </c>
      <c r="D24" s="438">
        <v>1925</v>
      </c>
      <c r="E24" s="369">
        <v>22.1</v>
      </c>
      <c r="F24" s="277">
        <v>8</v>
      </c>
      <c r="G24" s="277">
        <v>6</v>
      </c>
      <c r="H24" s="438">
        <v>813</v>
      </c>
      <c r="I24" s="439">
        <v>250</v>
      </c>
    </row>
    <row r="25" spans="1:12" ht="15.6" customHeight="1" x14ac:dyDescent="0.15">
      <c r="A25" s="17" t="s">
        <v>74</v>
      </c>
      <c r="B25" s="437">
        <v>32600</v>
      </c>
      <c r="C25" s="369">
        <v>169.8</v>
      </c>
      <c r="D25" s="438">
        <v>3085</v>
      </c>
      <c r="E25" s="369">
        <v>16.100000000000001</v>
      </c>
      <c r="F25" s="277">
        <v>12</v>
      </c>
      <c r="G25" s="277">
        <v>10</v>
      </c>
      <c r="H25" s="438">
        <v>680</v>
      </c>
      <c r="I25" s="439">
        <v>375</v>
      </c>
    </row>
    <row r="26" spans="1:12" ht="15.6" customHeight="1" x14ac:dyDescent="0.15">
      <c r="A26" s="17" t="s">
        <v>387</v>
      </c>
      <c r="B26" s="437">
        <v>14988</v>
      </c>
      <c r="C26" s="369">
        <v>99.3</v>
      </c>
      <c r="D26" s="438">
        <v>3034</v>
      </c>
      <c r="E26" s="369">
        <v>20.100000000000001</v>
      </c>
      <c r="F26" s="277">
        <v>8</v>
      </c>
      <c r="G26" s="277">
        <v>11</v>
      </c>
      <c r="H26" s="438">
        <v>782</v>
      </c>
      <c r="I26" s="439">
        <v>375</v>
      </c>
      <c r="L26" s="142"/>
    </row>
    <row r="27" spans="1:12" ht="15.6" customHeight="1" x14ac:dyDescent="0.15">
      <c r="A27" s="17" t="s">
        <v>198</v>
      </c>
      <c r="B27" s="437">
        <v>13345</v>
      </c>
      <c r="C27" s="369">
        <v>256.60000000000002</v>
      </c>
      <c r="D27" s="438">
        <v>2082</v>
      </c>
      <c r="E27" s="369">
        <v>40</v>
      </c>
      <c r="F27" s="277">
        <v>7</v>
      </c>
      <c r="G27" s="277">
        <v>6</v>
      </c>
      <c r="H27" s="438">
        <v>560</v>
      </c>
      <c r="I27" s="439">
        <v>395</v>
      </c>
    </row>
    <row r="28" spans="1:12" ht="15.6" customHeight="1" x14ac:dyDescent="0.15">
      <c r="A28" s="17" t="s">
        <v>199</v>
      </c>
      <c r="B28" s="437">
        <v>13219</v>
      </c>
      <c r="C28" s="369">
        <v>220.3</v>
      </c>
      <c r="D28" s="438">
        <v>1539</v>
      </c>
      <c r="E28" s="369">
        <v>25.7</v>
      </c>
      <c r="F28" s="277">
        <v>5</v>
      </c>
      <c r="G28" s="277">
        <v>7</v>
      </c>
      <c r="H28" s="438">
        <v>562</v>
      </c>
      <c r="I28" s="439">
        <v>375</v>
      </c>
    </row>
    <row r="29" spans="1:12" ht="15.6" customHeight="1" x14ac:dyDescent="0.15">
      <c r="A29" s="17" t="s">
        <v>200</v>
      </c>
      <c r="B29" s="437">
        <v>9761</v>
      </c>
      <c r="C29" s="369">
        <v>348.6</v>
      </c>
      <c r="D29" s="438">
        <v>2003</v>
      </c>
      <c r="E29" s="369">
        <v>71.5</v>
      </c>
      <c r="F29" s="277">
        <v>6</v>
      </c>
      <c r="G29" s="277">
        <v>7</v>
      </c>
      <c r="H29" s="438">
        <v>561</v>
      </c>
      <c r="I29" s="439">
        <v>375</v>
      </c>
    </row>
    <row r="30" spans="1:12" ht="15.6" customHeight="1" x14ac:dyDescent="0.15">
      <c r="A30" s="17" t="s">
        <v>201</v>
      </c>
      <c r="B30" s="437">
        <v>8478</v>
      </c>
      <c r="C30" s="369">
        <v>192.7</v>
      </c>
      <c r="D30" s="438">
        <v>1829</v>
      </c>
      <c r="E30" s="369">
        <v>41.6</v>
      </c>
      <c r="F30" s="277">
        <v>6</v>
      </c>
      <c r="G30" s="277">
        <v>6</v>
      </c>
      <c r="H30" s="438">
        <v>561</v>
      </c>
      <c r="I30" s="439">
        <v>375</v>
      </c>
    </row>
    <row r="31" spans="1:12" ht="15.6" customHeight="1" x14ac:dyDescent="0.15">
      <c r="A31" s="17" t="s">
        <v>202</v>
      </c>
      <c r="B31" s="437">
        <v>11424</v>
      </c>
      <c r="C31" s="369">
        <v>3808</v>
      </c>
      <c r="D31" s="438">
        <v>976</v>
      </c>
      <c r="E31" s="369">
        <v>325.3</v>
      </c>
      <c r="F31" s="277">
        <v>2</v>
      </c>
      <c r="G31" s="277">
        <v>7</v>
      </c>
      <c r="H31" s="438">
        <v>561</v>
      </c>
      <c r="I31" s="439">
        <v>375</v>
      </c>
    </row>
    <row r="32" spans="1:12" ht="15.6" customHeight="1" x14ac:dyDescent="0.15">
      <c r="A32" s="67" t="s">
        <v>28</v>
      </c>
      <c r="B32" s="440">
        <v>444400</v>
      </c>
      <c r="C32" s="410">
        <v>85.2</v>
      </c>
      <c r="D32" s="440">
        <v>84959</v>
      </c>
      <c r="E32" s="410">
        <v>16.3</v>
      </c>
      <c r="F32" s="440">
        <v>280</v>
      </c>
      <c r="G32" s="440">
        <v>228</v>
      </c>
      <c r="H32" s="414">
        <v>22440</v>
      </c>
      <c r="I32" s="441">
        <v>8535</v>
      </c>
      <c r="K32" s="47"/>
    </row>
    <row r="33" spans="1:10" s="25" customFormat="1" ht="17.25" customHeight="1" x14ac:dyDescent="0.15">
      <c r="A33" s="556" t="s">
        <v>405</v>
      </c>
      <c r="B33" s="556"/>
      <c r="C33" s="556"/>
      <c r="D33" s="556"/>
      <c r="E33" s="556"/>
      <c r="F33" s="556"/>
      <c r="G33" s="556"/>
      <c r="H33" s="556"/>
      <c r="I33" s="556"/>
    </row>
    <row r="34" spans="1:10" s="11" customFormat="1" ht="13.5" customHeight="1" x14ac:dyDescent="0.15">
      <c r="A34" s="104" t="s">
        <v>421</v>
      </c>
      <c r="B34" s="133"/>
      <c r="C34" s="139"/>
      <c r="D34" s="133"/>
      <c r="E34" s="139"/>
      <c r="F34" s="104"/>
      <c r="G34" s="104"/>
      <c r="H34" s="104"/>
      <c r="I34" s="145"/>
      <c r="J34" s="13"/>
    </row>
    <row r="35" spans="1:10" s="11" customFormat="1" ht="13.5" customHeight="1" x14ac:dyDescent="0.15">
      <c r="A35" s="104"/>
      <c r="B35" s="133"/>
      <c r="C35" s="139"/>
      <c r="D35" s="133"/>
      <c r="E35" s="139"/>
      <c r="F35" s="104"/>
      <c r="G35" s="104"/>
      <c r="H35" s="104"/>
      <c r="I35" s="145"/>
      <c r="J35" s="13"/>
    </row>
    <row r="36" spans="1:10" ht="17.25" customHeight="1" x14ac:dyDescent="0.15">
      <c r="A36" s="24"/>
      <c r="B36" s="134"/>
      <c r="C36" s="140"/>
      <c r="D36" s="134"/>
      <c r="E36" s="140"/>
      <c r="F36" s="7"/>
      <c r="G36" s="7"/>
      <c r="H36" s="7"/>
      <c r="I36" s="7"/>
    </row>
    <row r="37" spans="1:10" ht="17.25" customHeight="1" x14ac:dyDescent="0.15">
      <c r="A37" s="24"/>
      <c r="B37" s="134"/>
      <c r="C37" s="140"/>
      <c r="D37" s="134"/>
      <c r="E37" s="140"/>
      <c r="F37" s="7"/>
      <c r="G37" s="7"/>
      <c r="H37" s="7"/>
      <c r="I37" s="7"/>
    </row>
    <row r="38" spans="1:10" ht="17.25" customHeight="1" x14ac:dyDescent="0.15">
      <c r="A38" s="24"/>
      <c r="B38" s="134"/>
      <c r="C38" s="140"/>
      <c r="D38" s="134"/>
      <c r="E38" s="140"/>
      <c r="F38" s="7"/>
      <c r="G38" s="7"/>
      <c r="H38" s="7"/>
      <c r="I38" s="7"/>
    </row>
    <row r="39" spans="1:10" ht="17.25" customHeight="1" x14ac:dyDescent="0.15">
      <c r="A39" s="24"/>
      <c r="B39" s="134"/>
      <c r="C39" s="140"/>
      <c r="D39" s="134"/>
      <c r="E39" s="140"/>
      <c r="F39" s="7"/>
      <c r="G39" s="7"/>
      <c r="H39" s="7"/>
      <c r="I39" s="7"/>
    </row>
    <row r="40" spans="1:10" ht="17.25" customHeight="1" x14ac:dyDescent="0.15">
      <c r="B40" s="135"/>
      <c r="C40" s="141"/>
      <c r="D40" s="135"/>
      <c r="E40" s="141"/>
      <c r="F40" s="11"/>
      <c r="G40" s="11"/>
      <c r="H40" s="11"/>
    </row>
  </sheetData>
  <mergeCells count="8">
    <mergeCell ref="A33:I33"/>
    <mergeCell ref="A1:I1"/>
    <mergeCell ref="B3:C3"/>
    <mergeCell ref="D3:E3"/>
    <mergeCell ref="F3:G3"/>
    <mergeCell ref="H3:H4"/>
    <mergeCell ref="I3:I4"/>
    <mergeCell ref="A3:A4"/>
  </mergeCells>
  <phoneticPr fontId="2"/>
  <printOptions horizontalCentered="1"/>
  <pageMargins left="0.75" right="0.64" top="0.78740157480314965" bottom="0.62992125984251968" header="0.23622047244094491" footer="0.15748031496062992"/>
  <pageSetup paperSize="9" scale="90" orientation="portrait" r:id="rId1"/>
  <headerFooter alignWithMargins="0"/>
  <rowBreaks count="1" manualBreakCount="1">
    <brk id="3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view="pageBreakPreview" zoomScaleNormal="100" zoomScaleSheetLayoutView="100" workbookViewId="0"/>
  </sheetViews>
  <sheetFormatPr defaultRowHeight="12" x14ac:dyDescent="0.15"/>
  <cols>
    <col min="1" max="1" width="14.875" style="16" customWidth="1"/>
    <col min="2" max="2" width="9" style="136"/>
    <col min="3" max="3" width="9" style="142"/>
    <col min="4" max="4" width="9" style="136"/>
    <col min="5" max="5" width="9" style="142"/>
    <col min="6" max="9" width="9" style="16"/>
    <col min="10" max="10" width="9" style="13"/>
    <col min="11" max="16384" width="9" style="16"/>
  </cols>
  <sheetData>
    <row r="1" spans="1:12" s="11" customFormat="1" ht="13.5" customHeight="1" x14ac:dyDescent="0.15">
      <c r="A1" s="104"/>
      <c r="B1" s="133"/>
      <c r="C1" s="139"/>
      <c r="D1" s="133"/>
      <c r="E1" s="139"/>
      <c r="F1" s="104"/>
      <c r="G1" s="104"/>
      <c r="H1" s="104"/>
      <c r="I1" s="145"/>
      <c r="J1" s="13"/>
    </row>
    <row r="2" spans="1:12" s="10" customFormat="1" ht="20.25" customHeight="1" x14ac:dyDescent="0.2">
      <c r="A2" s="562" t="s">
        <v>75</v>
      </c>
      <c r="B2" s="562"/>
      <c r="C2" s="562"/>
      <c r="D2" s="562"/>
      <c r="E2" s="562"/>
      <c r="F2" s="562"/>
      <c r="G2" s="562"/>
      <c r="H2" s="562"/>
      <c r="I2" s="562"/>
      <c r="J2" s="9"/>
    </row>
    <row r="3" spans="1:12" s="11" customFormat="1" ht="13.5" customHeight="1" x14ac:dyDescent="0.15">
      <c r="A3" s="13" t="s">
        <v>44</v>
      </c>
      <c r="B3" s="131"/>
      <c r="C3" s="137"/>
      <c r="D3" s="131"/>
      <c r="E3" s="137"/>
      <c r="F3" s="13"/>
      <c r="G3" s="13"/>
      <c r="H3" s="13"/>
      <c r="I3" s="18" t="s">
        <v>400</v>
      </c>
      <c r="J3" s="13"/>
    </row>
    <row r="4" spans="1:12" ht="12.75" customHeight="1" x14ac:dyDescent="0.15">
      <c r="A4" s="561" t="s">
        <v>45</v>
      </c>
      <c r="B4" s="558" t="s">
        <v>46</v>
      </c>
      <c r="C4" s="558"/>
      <c r="D4" s="558" t="s">
        <v>47</v>
      </c>
      <c r="E4" s="558"/>
      <c r="F4" s="558" t="s">
        <v>48</v>
      </c>
      <c r="G4" s="558"/>
      <c r="H4" s="559" t="s">
        <v>49</v>
      </c>
      <c r="I4" s="560" t="s">
        <v>315</v>
      </c>
    </row>
    <row r="5" spans="1:12" ht="28.5" customHeight="1" x14ac:dyDescent="0.15">
      <c r="A5" s="561"/>
      <c r="B5" s="132" t="s">
        <v>50</v>
      </c>
      <c r="C5" s="138" t="s">
        <v>51</v>
      </c>
      <c r="D5" s="132" t="s">
        <v>50</v>
      </c>
      <c r="E5" s="138" t="s">
        <v>51</v>
      </c>
      <c r="F5" s="14" t="s">
        <v>52</v>
      </c>
      <c r="G5" s="14" t="s">
        <v>53</v>
      </c>
      <c r="H5" s="558"/>
      <c r="I5" s="560"/>
    </row>
    <row r="6" spans="1:12" ht="17.25" customHeight="1" x14ac:dyDescent="0.15">
      <c r="A6" s="17" t="s">
        <v>76</v>
      </c>
      <c r="B6" s="434">
        <v>27015</v>
      </c>
      <c r="C6" s="369">
        <v>34.1</v>
      </c>
      <c r="D6" s="435">
        <v>8910</v>
      </c>
      <c r="E6" s="369">
        <v>11.2</v>
      </c>
      <c r="F6" s="277">
        <v>31</v>
      </c>
      <c r="G6" s="277">
        <v>25</v>
      </c>
      <c r="H6" s="277">
        <v>2244</v>
      </c>
      <c r="I6" s="278">
        <v>380</v>
      </c>
    </row>
    <row r="7" spans="1:12" ht="17.25" customHeight="1" x14ac:dyDescent="0.15">
      <c r="A7" s="17" t="s">
        <v>77</v>
      </c>
      <c r="B7" s="437">
        <v>60049</v>
      </c>
      <c r="C7" s="369">
        <v>153.19999999999999</v>
      </c>
      <c r="D7" s="438">
        <v>8630</v>
      </c>
      <c r="E7" s="369">
        <v>22</v>
      </c>
      <c r="F7" s="277">
        <v>20</v>
      </c>
      <c r="G7" s="277">
        <v>23</v>
      </c>
      <c r="H7" s="277">
        <v>1752</v>
      </c>
      <c r="I7" s="442" t="s">
        <v>347</v>
      </c>
    </row>
    <row r="8" spans="1:12" ht="17.25" customHeight="1" x14ac:dyDescent="0.15">
      <c r="A8" s="17" t="s">
        <v>78</v>
      </c>
      <c r="B8" s="437">
        <v>24730</v>
      </c>
      <c r="C8" s="369">
        <v>56.9</v>
      </c>
      <c r="D8" s="438">
        <v>5848</v>
      </c>
      <c r="E8" s="369">
        <v>13.4</v>
      </c>
      <c r="F8" s="277">
        <v>16</v>
      </c>
      <c r="G8" s="277">
        <v>15</v>
      </c>
      <c r="H8" s="277">
        <v>845</v>
      </c>
      <c r="I8" s="278">
        <v>380</v>
      </c>
    </row>
    <row r="9" spans="1:12" ht="17.25" customHeight="1" x14ac:dyDescent="0.15">
      <c r="A9" s="17" t="s">
        <v>79</v>
      </c>
      <c r="B9" s="437">
        <v>33008</v>
      </c>
      <c r="C9" s="369">
        <v>118.7</v>
      </c>
      <c r="D9" s="438">
        <v>4548</v>
      </c>
      <c r="E9" s="369">
        <v>16.399999999999999</v>
      </c>
      <c r="F9" s="277">
        <v>13</v>
      </c>
      <c r="G9" s="277">
        <v>10</v>
      </c>
      <c r="H9" s="277">
        <v>1044</v>
      </c>
      <c r="I9" s="278">
        <v>375</v>
      </c>
    </row>
    <row r="10" spans="1:12" ht="17.25" customHeight="1" x14ac:dyDescent="0.15">
      <c r="A10" s="17" t="s">
        <v>80</v>
      </c>
      <c r="B10" s="437">
        <v>20421</v>
      </c>
      <c r="C10" s="369">
        <v>64.400000000000006</v>
      </c>
      <c r="D10" s="438">
        <v>4196</v>
      </c>
      <c r="E10" s="369">
        <v>13.2</v>
      </c>
      <c r="F10" s="277">
        <v>12</v>
      </c>
      <c r="G10" s="277">
        <v>18</v>
      </c>
      <c r="H10" s="277">
        <v>682</v>
      </c>
      <c r="I10" s="278">
        <v>375</v>
      </c>
    </row>
    <row r="11" spans="1:12" s="13" customFormat="1" ht="17.25" customHeight="1" x14ac:dyDescent="0.15">
      <c r="A11" s="17" t="s">
        <v>81</v>
      </c>
      <c r="B11" s="437">
        <v>16119</v>
      </c>
      <c r="C11" s="369">
        <v>488.5</v>
      </c>
      <c r="D11" s="438">
        <v>2512</v>
      </c>
      <c r="E11" s="369">
        <v>76.099999999999994</v>
      </c>
      <c r="F11" s="277">
        <v>4</v>
      </c>
      <c r="G11" s="277">
        <v>10</v>
      </c>
      <c r="H11" s="277">
        <v>653</v>
      </c>
      <c r="I11" s="278">
        <v>380</v>
      </c>
      <c r="K11" s="16"/>
      <c r="L11" s="16"/>
    </row>
    <row r="12" spans="1:12" s="13" customFormat="1" ht="17.25" customHeight="1" x14ac:dyDescent="0.15">
      <c r="A12" s="17" t="s">
        <v>82</v>
      </c>
      <c r="B12" s="437">
        <v>18293</v>
      </c>
      <c r="C12" s="369">
        <v>538</v>
      </c>
      <c r="D12" s="438">
        <v>2297</v>
      </c>
      <c r="E12" s="369">
        <v>67.599999999999994</v>
      </c>
      <c r="F12" s="277">
        <v>4</v>
      </c>
      <c r="G12" s="277">
        <v>9</v>
      </c>
      <c r="H12" s="277">
        <v>653</v>
      </c>
      <c r="I12" s="278">
        <v>275</v>
      </c>
      <c r="K12" s="16"/>
      <c r="L12" s="16"/>
    </row>
    <row r="13" spans="1:12" s="13" customFormat="1" ht="17.25" customHeight="1" x14ac:dyDescent="0.15">
      <c r="A13" s="17" t="s">
        <v>83</v>
      </c>
      <c r="B13" s="437">
        <v>19101</v>
      </c>
      <c r="C13" s="369">
        <v>280.89999999999998</v>
      </c>
      <c r="D13" s="438">
        <v>2626</v>
      </c>
      <c r="E13" s="369">
        <v>38.6</v>
      </c>
      <c r="F13" s="277">
        <v>4</v>
      </c>
      <c r="G13" s="277">
        <v>12</v>
      </c>
      <c r="H13" s="277">
        <v>650</v>
      </c>
      <c r="I13" s="278">
        <v>380</v>
      </c>
      <c r="K13" s="16"/>
      <c r="L13" s="16"/>
    </row>
    <row r="14" spans="1:12" s="13" customFormat="1" ht="17.25" customHeight="1" x14ac:dyDescent="0.15">
      <c r="A14" s="17" t="s">
        <v>84</v>
      </c>
      <c r="B14" s="437">
        <v>23941</v>
      </c>
      <c r="C14" s="369">
        <v>249.4</v>
      </c>
      <c r="D14" s="438">
        <v>3191</v>
      </c>
      <c r="E14" s="369">
        <v>33.200000000000003</v>
      </c>
      <c r="F14" s="277">
        <v>8</v>
      </c>
      <c r="G14" s="277">
        <v>12</v>
      </c>
      <c r="H14" s="277">
        <v>848</v>
      </c>
      <c r="I14" s="278">
        <v>380</v>
      </c>
      <c r="K14" s="16"/>
      <c r="L14" s="16"/>
    </row>
    <row r="15" spans="1:12" s="13" customFormat="1" ht="17.25" customHeight="1" x14ac:dyDescent="0.15">
      <c r="A15" s="17" t="s">
        <v>203</v>
      </c>
      <c r="B15" s="437">
        <v>32827</v>
      </c>
      <c r="C15" s="369">
        <v>147.9</v>
      </c>
      <c r="D15" s="438">
        <v>7377</v>
      </c>
      <c r="E15" s="369">
        <v>33.200000000000003</v>
      </c>
      <c r="F15" s="277">
        <v>11</v>
      </c>
      <c r="G15" s="277">
        <v>22</v>
      </c>
      <c r="H15" s="277">
        <v>2179</v>
      </c>
      <c r="I15" s="278">
        <v>425</v>
      </c>
      <c r="K15" s="16"/>
      <c r="L15" s="16"/>
    </row>
    <row r="16" spans="1:12" s="13" customFormat="1" ht="17.25" customHeight="1" x14ac:dyDescent="0.15">
      <c r="A16" s="68" t="s">
        <v>28</v>
      </c>
      <c r="B16" s="412">
        <v>275504</v>
      </c>
      <c r="C16" s="411">
        <v>103.3</v>
      </c>
      <c r="D16" s="412">
        <v>50135</v>
      </c>
      <c r="E16" s="411">
        <v>18.8</v>
      </c>
      <c r="F16" s="412">
        <v>123</v>
      </c>
      <c r="G16" s="412">
        <v>156</v>
      </c>
      <c r="H16" s="412">
        <v>11550</v>
      </c>
      <c r="I16" s="441">
        <v>3350</v>
      </c>
      <c r="K16" s="16"/>
      <c r="L16" s="16"/>
    </row>
    <row r="17" spans="1:12" s="13" customFormat="1" ht="17.25" customHeight="1" x14ac:dyDescent="0.15">
      <c r="A17" s="13" t="s">
        <v>404</v>
      </c>
      <c r="B17" s="134"/>
      <c r="C17" s="140"/>
      <c r="D17" s="134"/>
      <c r="E17" s="140"/>
      <c r="F17" s="7"/>
      <c r="G17" s="7"/>
      <c r="H17" s="7"/>
      <c r="I17" s="7"/>
      <c r="K17" s="16"/>
      <c r="L17" s="16"/>
    </row>
    <row r="18" spans="1:12" s="13" customFormat="1" ht="17.25" customHeight="1" x14ac:dyDescent="0.15">
      <c r="A18" s="24"/>
      <c r="B18" s="134"/>
      <c r="C18" s="140"/>
      <c r="D18" s="134"/>
      <c r="E18" s="140"/>
      <c r="F18" s="7"/>
      <c r="G18" s="7"/>
      <c r="H18" s="7"/>
      <c r="I18" s="7"/>
      <c r="K18" s="16"/>
      <c r="L18" s="16"/>
    </row>
    <row r="19" spans="1:12" s="13" customFormat="1" ht="17.25" customHeight="1" x14ac:dyDescent="0.15">
      <c r="A19" s="24"/>
      <c r="B19" s="134"/>
      <c r="C19" s="140"/>
      <c r="D19" s="134"/>
      <c r="E19" s="140"/>
      <c r="F19" s="7"/>
      <c r="G19" s="7"/>
      <c r="H19" s="7"/>
      <c r="I19" s="7"/>
      <c r="K19" s="16"/>
      <c r="L19" s="16"/>
    </row>
    <row r="20" spans="1:12" s="13" customFormat="1" ht="17.25" customHeight="1" x14ac:dyDescent="0.15">
      <c r="A20" s="24"/>
      <c r="B20" s="134"/>
      <c r="C20" s="140"/>
      <c r="D20" s="134"/>
      <c r="E20" s="140"/>
      <c r="F20" s="7"/>
      <c r="G20" s="7"/>
      <c r="H20" s="7"/>
      <c r="I20" s="7"/>
      <c r="K20" s="16"/>
      <c r="L20" s="16"/>
    </row>
    <row r="21" spans="1:12" s="13" customFormat="1" ht="17.25" customHeight="1" x14ac:dyDescent="0.15">
      <c r="A21" s="24"/>
      <c r="B21" s="134"/>
      <c r="C21" s="140"/>
      <c r="D21" s="134"/>
      <c r="E21" s="140"/>
      <c r="F21" s="7"/>
      <c r="G21" s="7"/>
      <c r="H21" s="7"/>
      <c r="I21" s="7"/>
      <c r="K21" s="16"/>
      <c r="L21" s="16"/>
    </row>
    <row r="22" spans="1:12" s="13" customFormat="1" ht="17.25" customHeight="1" x14ac:dyDescent="0.15">
      <c r="A22" s="16"/>
      <c r="B22" s="135"/>
      <c r="C22" s="141"/>
      <c r="D22" s="135"/>
      <c r="E22" s="141"/>
      <c r="F22" s="11"/>
      <c r="G22" s="11"/>
      <c r="H22" s="11"/>
      <c r="I22" s="16"/>
      <c r="K22" s="16"/>
      <c r="L22" s="16"/>
    </row>
  </sheetData>
  <mergeCells count="7">
    <mergeCell ref="A2:I2"/>
    <mergeCell ref="A4:A5"/>
    <mergeCell ref="B4:C4"/>
    <mergeCell ref="D4:E4"/>
    <mergeCell ref="F4:G4"/>
    <mergeCell ref="H4:H5"/>
    <mergeCell ref="I4:I5"/>
  </mergeCells>
  <phoneticPr fontId="2"/>
  <printOptions horizontalCentered="1"/>
  <pageMargins left="0.75" right="0.64" top="0.78740157480314965" bottom="0.62992125984251968" header="0.23622047244094491" footer="0.15748031496062992"/>
  <pageSetup paperSize="9" scale="90" orientation="portrait" r:id="rId1"/>
  <headerFooter alignWithMargins="0"/>
  <rowBreaks count="1" manualBreakCount="1">
    <brk id="1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view="pageBreakPreview" zoomScale="70" zoomScaleNormal="100" zoomScaleSheetLayoutView="70" workbookViewId="0">
      <selection sqref="A1:L1"/>
    </sheetView>
  </sheetViews>
  <sheetFormatPr defaultRowHeight="15.75" customHeight="1" x14ac:dyDescent="0.15"/>
  <cols>
    <col min="1" max="1" width="18.5" style="121" customWidth="1"/>
    <col min="2" max="2" width="6.625" style="121" customWidth="1"/>
    <col min="3" max="3" width="7.5" style="121" customWidth="1"/>
    <col min="4" max="12" width="6.625" style="121" customWidth="1"/>
    <col min="13" max="13" width="10.625" style="121" customWidth="1"/>
    <col min="14" max="23" width="7.125" style="121" customWidth="1"/>
    <col min="24" max="24" width="9.125" style="121" bestFit="1" customWidth="1"/>
    <col min="25" max="16384" width="9" style="121"/>
  </cols>
  <sheetData>
    <row r="1" spans="1:21" s="10" customFormat="1" ht="24" customHeight="1" x14ac:dyDescent="0.15">
      <c r="A1" s="557" t="s">
        <v>382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</row>
    <row r="2" spans="1:21" ht="18" customHeight="1" x14ac:dyDescent="0.15">
      <c r="A2" s="533" t="s">
        <v>256</v>
      </c>
      <c r="L2" s="12" t="s">
        <v>330</v>
      </c>
      <c r="P2" s="123"/>
      <c r="U2" s="11"/>
    </row>
    <row r="3" spans="1:21" ht="15.75" customHeight="1" x14ac:dyDescent="0.15">
      <c r="A3" s="575" t="s">
        <v>45</v>
      </c>
      <c r="B3" s="576" t="s">
        <v>178</v>
      </c>
      <c r="C3" s="565" t="s">
        <v>179</v>
      </c>
      <c r="D3" s="568" t="s">
        <v>299</v>
      </c>
      <c r="E3" s="569"/>
      <c r="F3" s="569"/>
      <c r="G3" s="569"/>
      <c r="H3" s="569"/>
      <c r="I3" s="570"/>
      <c r="J3" s="567" t="s">
        <v>180</v>
      </c>
      <c r="K3" s="563"/>
      <c r="L3" s="301" t="s">
        <v>181</v>
      </c>
      <c r="M3" s="123"/>
      <c r="N3" s="123"/>
    </row>
    <row r="4" spans="1:21" ht="15.75" customHeight="1" x14ac:dyDescent="0.15">
      <c r="A4" s="575"/>
      <c r="B4" s="577"/>
      <c r="C4" s="566"/>
      <c r="D4" s="301" t="s">
        <v>182</v>
      </c>
      <c r="E4" s="304" t="s">
        <v>298</v>
      </c>
      <c r="F4" s="301" t="s">
        <v>378</v>
      </c>
      <c r="G4" s="304" t="s">
        <v>379</v>
      </c>
      <c r="H4" s="301" t="s">
        <v>380</v>
      </c>
      <c r="I4" s="309" t="s">
        <v>381</v>
      </c>
      <c r="J4" s="308" t="s">
        <v>251</v>
      </c>
      <c r="K4" s="305" t="s">
        <v>252</v>
      </c>
      <c r="L4" s="305" t="s">
        <v>251</v>
      </c>
    </row>
    <row r="5" spans="1:21" ht="15.75" customHeight="1" x14ac:dyDescent="0.15">
      <c r="A5" s="306" t="s">
        <v>392</v>
      </c>
      <c r="B5" s="502">
        <v>266</v>
      </c>
      <c r="C5" s="502">
        <v>5416</v>
      </c>
      <c r="D5" s="503">
        <v>917</v>
      </c>
      <c r="E5" s="504">
        <v>903</v>
      </c>
      <c r="F5" s="503">
        <v>856</v>
      </c>
      <c r="G5" s="503">
        <v>894</v>
      </c>
      <c r="H5" s="503">
        <v>916</v>
      </c>
      <c r="I5" s="505">
        <v>930</v>
      </c>
      <c r="J5" s="506">
        <v>428</v>
      </c>
      <c r="K5" s="502">
        <v>59</v>
      </c>
      <c r="L5" s="507">
        <v>63</v>
      </c>
      <c r="M5" s="123"/>
      <c r="N5" s="123"/>
    </row>
    <row r="6" spans="1:21" s="120" customFormat="1" ht="15.75" customHeight="1" x14ac:dyDescent="0.15">
      <c r="A6" s="306">
        <v>27</v>
      </c>
      <c r="B6" s="502">
        <f>SUM(B8:B34)</f>
        <v>264</v>
      </c>
      <c r="C6" s="502">
        <v>5323</v>
      </c>
      <c r="D6" s="503">
        <v>841</v>
      </c>
      <c r="E6" s="504">
        <v>918</v>
      </c>
      <c r="F6" s="503">
        <v>903</v>
      </c>
      <c r="G6" s="503">
        <v>855</v>
      </c>
      <c r="H6" s="503">
        <v>895</v>
      </c>
      <c r="I6" s="505">
        <v>911</v>
      </c>
      <c r="J6" s="506">
        <v>440</v>
      </c>
      <c r="K6" s="502">
        <v>61</v>
      </c>
      <c r="L6" s="507">
        <v>55</v>
      </c>
      <c r="M6" s="314"/>
      <c r="N6" s="303"/>
    </row>
    <row r="7" spans="1:21" s="120" customFormat="1" ht="15.75" customHeight="1" x14ac:dyDescent="0.15">
      <c r="A7" s="508">
        <v>28</v>
      </c>
      <c r="B7" s="509">
        <f>SUM(B8:B34)</f>
        <v>264</v>
      </c>
      <c r="C7" s="509">
        <f>SUM(C8:C34)</f>
        <v>5213</v>
      </c>
      <c r="D7" s="509">
        <f t="shared" ref="D7:L7" si="0">SUM(D8:D34)</f>
        <v>821</v>
      </c>
      <c r="E7" s="509">
        <f t="shared" si="0"/>
        <v>839</v>
      </c>
      <c r="F7" s="509">
        <f t="shared" si="0"/>
        <v>911</v>
      </c>
      <c r="G7" s="509">
        <f t="shared" si="0"/>
        <v>900</v>
      </c>
      <c r="H7" s="509">
        <f t="shared" si="0"/>
        <v>850</v>
      </c>
      <c r="I7" s="510">
        <f t="shared" si="0"/>
        <v>892</v>
      </c>
      <c r="J7" s="511">
        <f t="shared" si="0"/>
        <v>438</v>
      </c>
      <c r="K7" s="509">
        <f t="shared" si="0"/>
        <v>72</v>
      </c>
      <c r="L7" s="512">
        <f t="shared" si="0"/>
        <v>49</v>
      </c>
      <c r="M7" s="314"/>
      <c r="N7" s="303"/>
    </row>
    <row r="8" spans="1:21" ht="15" customHeight="1" x14ac:dyDescent="0.15">
      <c r="A8" s="52" t="s">
        <v>54</v>
      </c>
      <c r="B8" s="502">
        <v>15</v>
      </c>
      <c r="C8" s="502">
        <f>SUM(D8:I8)</f>
        <v>343</v>
      </c>
      <c r="D8" s="503">
        <v>63</v>
      </c>
      <c r="E8" s="504">
        <v>59</v>
      </c>
      <c r="F8" s="503">
        <v>63</v>
      </c>
      <c r="G8" s="503">
        <v>52</v>
      </c>
      <c r="H8" s="503">
        <v>53</v>
      </c>
      <c r="I8" s="505">
        <v>53</v>
      </c>
      <c r="J8" s="506">
        <v>23</v>
      </c>
      <c r="K8" s="502">
        <v>4</v>
      </c>
      <c r="L8" s="507">
        <v>1</v>
      </c>
      <c r="M8" s="314"/>
      <c r="N8" s="123"/>
    </row>
    <row r="9" spans="1:21" ht="15" customHeight="1" x14ac:dyDescent="0.15">
      <c r="A9" s="52" t="s">
        <v>55</v>
      </c>
      <c r="B9" s="502">
        <v>29</v>
      </c>
      <c r="C9" s="502">
        <f t="shared" ref="C9:C34" si="1">SUM(D9:I9)</f>
        <v>757</v>
      </c>
      <c r="D9" s="503">
        <v>126</v>
      </c>
      <c r="E9" s="504">
        <v>147</v>
      </c>
      <c r="F9" s="503">
        <v>119</v>
      </c>
      <c r="G9" s="503">
        <v>133</v>
      </c>
      <c r="H9" s="503">
        <v>102</v>
      </c>
      <c r="I9" s="505">
        <v>130</v>
      </c>
      <c r="J9" s="506">
        <v>44</v>
      </c>
      <c r="K9" s="502">
        <v>7</v>
      </c>
      <c r="L9" s="507">
        <v>3</v>
      </c>
      <c r="M9" s="314"/>
      <c r="N9" s="123"/>
    </row>
    <row r="10" spans="1:21" ht="15" customHeight="1" x14ac:dyDescent="0.15">
      <c r="A10" s="52" t="s">
        <v>56</v>
      </c>
      <c r="B10" s="502">
        <v>10</v>
      </c>
      <c r="C10" s="502">
        <f t="shared" si="1"/>
        <v>202</v>
      </c>
      <c r="D10" s="503">
        <v>30</v>
      </c>
      <c r="E10" s="504">
        <v>41</v>
      </c>
      <c r="F10" s="503">
        <v>38</v>
      </c>
      <c r="G10" s="503">
        <v>25</v>
      </c>
      <c r="H10" s="503">
        <v>38</v>
      </c>
      <c r="I10" s="505">
        <v>30</v>
      </c>
      <c r="J10" s="506">
        <v>14</v>
      </c>
      <c r="K10" s="502">
        <v>2</v>
      </c>
      <c r="L10" s="507">
        <v>2</v>
      </c>
      <c r="M10" s="314"/>
      <c r="N10" s="123"/>
    </row>
    <row r="11" spans="1:21" ht="15" customHeight="1" x14ac:dyDescent="0.15">
      <c r="A11" s="52" t="s">
        <v>57</v>
      </c>
      <c r="B11" s="502">
        <v>15</v>
      </c>
      <c r="C11" s="502">
        <f t="shared" si="1"/>
        <v>409</v>
      </c>
      <c r="D11" s="503">
        <v>58</v>
      </c>
      <c r="E11" s="504">
        <v>64</v>
      </c>
      <c r="F11" s="503">
        <v>76</v>
      </c>
      <c r="G11" s="503">
        <v>72</v>
      </c>
      <c r="H11" s="503">
        <v>65</v>
      </c>
      <c r="I11" s="505">
        <v>74</v>
      </c>
      <c r="J11" s="506">
        <v>25</v>
      </c>
      <c r="K11" s="502">
        <v>5</v>
      </c>
      <c r="L11" s="507">
        <v>1</v>
      </c>
      <c r="M11" s="314"/>
      <c r="N11" s="123"/>
    </row>
    <row r="12" spans="1:21" ht="15" customHeight="1" x14ac:dyDescent="0.15">
      <c r="A12" s="52" t="s">
        <v>58</v>
      </c>
      <c r="B12" s="502">
        <v>15</v>
      </c>
      <c r="C12" s="502">
        <f t="shared" si="1"/>
        <v>383</v>
      </c>
      <c r="D12" s="503">
        <v>56</v>
      </c>
      <c r="E12" s="504">
        <v>56</v>
      </c>
      <c r="F12" s="503">
        <v>79</v>
      </c>
      <c r="G12" s="503">
        <v>70</v>
      </c>
      <c r="H12" s="503">
        <v>55</v>
      </c>
      <c r="I12" s="505">
        <v>67</v>
      </c>
      <c r="J12" s="506">
        <v>24</v>
      </c>
      <c r="K12" s="502">
        <v>5</v>
      </c>
      <c r="L12" s="507">
        <v>1</v>
      </c>
      <c r="M12" s="314"/>
      <c r="N12" s="123"/>
    </row>
    <row r="13" spans="1:21" ht="15" customHeight="1" x14ac:dyDescent="0.15">
      <c r="A13" s="52" t="s">
        <v>59</v>
      </c>
      <c r="B13" s="502">
        <v>6</v>
      </c>
      <c r="C13" s="502">
        <f t="shared" si="1"/>
        <v>74</v>
      </c>
      <c r="D13" s="503">
        <v>9</v>
      </c>
      <c r="E13" s="504">
        <v>12</v>
      </c>
      <c r="F13" s="503">
        <v>13</v>
      </c>
      <c r="G13" s="503">
        <v>14</v>
      </c>
      <c r="H13" s="503">
        <v>17</v>
      </c>
      <c r="I13" s="505">
        <v>9</v>
      </c>
      <c r="J13" s="506">
        <v>11</v>
      </c>
      <c r="K13" s="502">
        <v>2</v>
      </c>
      <c r="L13" s="507">
        <v>2</v>
      </c>
      <c r="M13" s="314"/>
      <c r="N13" s="123"/>
    </row>
    <row r="14" spans="1:21" ht="15" customHeight="1" x14ac:dyDescent="0.15">
      <c r="A14" s="52" t="s">
        <v>60</v>
      </c>
      <c r="B14" s="502">
        <v>8</v>
      </c>
      <c r="C14" s="502">
        <f t="shared" si="1"/>
        <v>165</v>
      </c>
      <c r="D14" s="503">
        <v>23</v>
      </c>
      <c r="E14" s="504">
        <v>30</v>
      </c>
      <c r="F14" s="503">
        <v>22</v>
      </c>
      <c r="G14" s="503">
        <v>29</v>
      </c>
      <c r="H14" s="503">
        <v>37</v>
      </c>
      <c r="I14" s="505">
        <v>24</v>
      </c>
      <c r="J14" s="506">
        <v>12</v>
      </c>
      <c r="K14" s="502">
        <v>2</v>
      </c>
      <c r="L14" s="507">
        <v>3</v>
      </c>
      <c r="M14" s="314"/>
      <c r="N14" s="123"/>
    </row>
    <row r="15" spans="1:21" ht="15" customHeight="1" x14ac:dyDescent="0.15">
      <c r="A15" s="52" t="s">
        <v>61</v>
      </c>
      <c r="B15" s="502">
        <v>10</v>
      </c>
      <c r="C15" s="502">
        <f t="shared" si="1"/>
        <v>228</v>
      </c>
      <c r="D15" s="503">
        <v>38</v>
      </c>
      <c r="E15" s="504">
        <v>35</v>
      </c>
      <c r="F15" s="503">
        <v>33</v>
      </c>
      <c r="G15" s="503">
        <v>33</v>
      </c>
      <c r="H15" s="503">
        <v>47</v>
      </c>
      <c r="I15" s="505">
        <v>42</v>
      </c>
      <c r="J15" s="506">
        <v>17</v>
      </c>
      <c r="K15" s="502">
        <v>3</v>
      </c>
      <c r="L15" s="507">
        <v>3</v>
      </c>
      <c r="M15" s="314"/>
      <c r="N15" s="123"/>
    </row>
    <row r="16" spans="1:21" ht="15" customHeight="1" x14ac:dyDescent="0.15">
      <c r="A16" s="52" t="s">
        <v>62</v>
      </c>
      <c r="B16" s="502">
        <v>3</v>
      </c>
      <c r="C16" s="502">
        <f t="shared" si="1"/>
        <v>16</v>
      </c>
      <c r="D16" s="503">
        <v>3</v>
      </c>
      <c r="E16" s="504">
        <v>3</v>
      </c>
      <c r="F16" s="503">
        <v>3</v>
      </c>
      <c r="G16" s="503">
        <v>3</v>
      </c>
      <c r="H16" s="503">
        <v>4</v>
      </c>
      <c r="I16" s="505" t="s">
        <v>411</v>
      </c>
      <c r="J16" s="506">
        <v>8</v>
      </c>
      <c r="K16" s="502">
        <v>1</v>
      </c>
      <c r="L16" s="507">
        <v>2</v>
      </c>
      <c r="M16" s="314"/>
      <c r="N16" s="123"/>
    </row>
    <row r="17" spans="1:14" ht="15" customHeight="1" x14ac:dyDescent="0.15">
      <c r="A17" s="52" t="s">
        <v>63</v>
      </c>
      <c r="B17" s="502">
        <v>25</v>
      </c>
      <c r="C17" s="502">
        <f t="shared" si="1"/>
        <v>647</v>
      </c>
      <c r="D17" s="503">
        <v>106</v>
      </c>
      <c r="E17" s="504">
        <v>106</v>
      </c>
      <c r="F17" s="503">
        <v>115</v>
      </c>
      <c r="G17" s="503">
        <v>119</v>
      </c>
      <c r="H17" s="503">
        <v>90</v>
      </c>
      <c r="I17" s="505">
        <v>111</v>
      </c>
      <c r="J17" s="506">
        <v>38</v>
      </c>
      <c r="K17" s="502">
        <v>6</v>
      </c>
      <c r="L17" s="507">
        <v>3</v>
      </c>
      <c r="M17" s="314"/>
      <c r="N17" s="123"/>
    </row>
    <row r="18" spans="1:14" ht="15" customHeight="1" x14ac:dyDescent="0.15">
      <c r="A18" s="52" t="s">
        <v>64</v>
      </c>
      <c r="B18" s="502">
        <v>22</v>
      </c>
      <c r="C18" s="502">
        <f t="shared" si="1"/>
        <v>523</v>
      </c>
      <c r="D18" s="503">
        <v>88</v>
      </c>
      <c r="E18" s="504">
        <v>92</v>
      </c>
      <c r="F18" s="503">
        <v>92</v>
      </c>
      <c r="G18" s="503">
        <v>86</v>
      </c>
      <c r="H18" s="503">
        <v>80</v>
      </c>
      <c r="I18" s="505">
        <v>85</v>
      </c>
      <c r="J18" s="506">
        <v>32</v>
      </c>
      <c r="K18" s="502">
        <v>7</v>
      </c>
      <c r="L18" s="507">
        <v>1</v>
      </c>
      <c r="M18" s="314"/>
      <c r="N18" s="123"/>
    </row>
    <row r="19" spans="1:14" ht="15" customHeight="1" x14ac:dyDescent="0.15">
      <c r="A19" s="52" t="s">
        <v>65</v>
      </c>
      <c r="B19" s="502">
        <v>20</v>
      </c>
      <c r="C19" s="502">
        <f t="shared" si="1"/>
        <v>487</v>
      </c>
      <c r="D19" s="503">
        <v>80</v>
      </c>
      <c r="E19" s="504">
        <v>75</v>
      </c>
      <c r="F19" s="503">
        <v>71</v>
      </c>
      <c r="G19" s="503">
        <v>107</v>
      </c>
      <c r="H19" s="503">
        <v>74</v>
      </c>
      <c r="I19" s="505">
        <v>80</v>
      </c>
      <c r="J19" s="506">
        <v>30</v>
      </c>
      <c r="K19" s="502">
        <v>3</v>
      </c>
      <c r="L19" s="507">
        <v>1</v>
      </c>
      <c r="M19" s="314"/>
      <c r="N19" s="123"/>
    </row>
    <row r="20" spans="1:14" ht="15" customHeight="1" x14ac:dyDescent="0.15">
      <c r="A20" s="52" t="s">
        <v>66</v>
      </c>
      <c r="B20" s="502">
        <v>6</v>
      </c>
      <c r="C20" s="502">
        <f t="shared" si="1"/>
        <v>67</v>
      </c>
      <c r="D20" s="503">
        <v>16</v>
      </c>
      <c r="E20" s="504">
        <v>10</v>
      </c>
      <c r="F20" s="503">
        <v>15</v>
      </c>
      <c r="G20" s="503">
        <v>11</v>
      </c>
      <c r="H20" s="503">
        <v>8</v>
      </c>
      <c r="I20" s="505">
        <v>7</v>
      </c>
      <c r="J20" s="506">
        <v>11</v>
      </c>
      <c r="K20" s="502">
        <v>3</v>
      </c>
      <c r="L20" s="507">
        <v>2</v>
      </c>
      <c r="M20" s="314"/>
      <c r="N20" s="123"/>
    </row>
    <row r="21" spans="1:14" ht="15" customHeight="1" x14ac:dyDescent="0.15">
      <c r="A21" s="52" t="s">
        <v>67</v>
      </c>
      <c r="B21" s="502">
        <v>4</v>
      </c>
      <c r="C21" s="502">
        <f t="shared" si="1"/>
        <v>19</v>
      </c>
      <c r="D21" s="503">
        <v>1</v>
      </c>
      <c r="E21" s="504">
        <v>2</v>
      </c>
      <c r="F21" s="503">
        <v>3</v>
      </c>
      <c r="G21" s="503">
        <v>2</v>
      </c>
      <c r="H21" s="503">
        <v>5</v>
      </c>
      <c r="I21" s="505">
        <v>6</v>
      </c>
      <c r="J21" s="506">
        <v>8</v>
      </c>
      <c r="K21" s="502">
        <v>1</v>
      </c>
      <c r="L21" s="507">
        <v>1</v>
      </c>
      <c r="M21" s="314"/>
      <c r="N21" s="123"/>
    </row>
    <row r="22" spans="1:14" ht="15" customHeight="1" x14ac:dyDescent="0.15">
      <c r="A22" s="52" t="s">
        <v>68</v>
      </c>
      <c r="B22" s="502">
        <v>3</v>
      </c>
      <c r="C22" s="502">
        <f t="shared" si="1"/>
        <v>11</v>
      </c>
      <c r="D22" s="503">
        <v>0</v>
      </c>
      <c r="E22" s="503">
        <v>0</v>
      </c>
      <c r="F22" s="503">
        <v>2</v>
      </c>
      <c r="G22" s="503">
        <v>0</v>
      </c>
      <c r="H22" s="503">
        <v>4</v>
      </c>
      <c r="I22" s="505">
        <v>5</v>
      </c>
      <c r="J22" s="506">
        <v>6</v>
      </c>
      <c r="K22" s="503">
        <v>0</v>
      </c>
      <c r="L22" s="507">
        <v>1</v>
      </c>
      <c r="M22" s="314"/>
      <c r="N22" s="123"/>
    </row>
    <row r="23" spans="1:14" ht="15" customHeight="1" x14ac:dyDescent="0.15">
      <c r="A23" s="52" t="s">
        <v>69</v>
      </c>
      <c r="B23" s="502">
        <v>6</v>
      </c>
      <c r="C23" s="502">
        <f t="shared" si="1"/>
        <v>66</v>
      </c>
      <c r="D23" s="503">
        <v>9</v>
      </c>
      <c r="E23" s="504">
        <v>11</v>
      </c>
      <c r="F23" s="503">
        <v>13</v>
      </c>
      <c r="G23" s="503">
        <v>16</v>
      </c>
      <c r="H23" s="503">
        <v>11</v>
      </c>
      <c r="I23" s="505">
        <v>6</v>
      </c>
      <c r="J23" s="506">
        <v>11</v>
      </c>
      <c r="K23" s="502">
        <v>1</v>
      </c>
      <c r="L23" s="507">
        <v>3</v>
      </c>
      <c r="M23" s="314"/>
      <c r="N23" s="123"/>
    </row>
    <row r="24" spans="1:14" ht="15" customHeight="1" x14ac:dyDescent="0.15">
      <c r="A24" s="52" t="s">
        <v>70</v>
      </c>
      <c r="B24" s="502">
        <v>8</v>
      </c>
      <c r="C24" s="502">
        <f t="shared" si="1"/>
        <v>105</v>
      </c>
      <c r="D24" s="503">
        <v>13</v>
      </c>
      <c r="E24" s="504">
        <v>11</v>
      </c>
      <c r="F24" s="503">
        <v>19</v>
      </c>
      <c r="G24" s="503">
        <v>20</v>
      </c>
      <c r="H24" s="503">
        <v>22</v>
      </c>
      <c r="I24" s="505">
        <v>20</v>
      </c>
      <c r="J24" s="506">
        <v>13</v>
      </c>
      <c r="K24" s="502">
        <v>2</v>
      </c>
      <c r="L24" s="507">
        <v>4</v>
      </c>
      <c r="M24" s="314"/>
      <c r="N24" s="123"/>
    </row>
    <row r="25" spans="1:14" ht="15" customHeight="1" x14ac:dyDescent="0.15">
      <c r="A25" s="52" t="s">
        <v>71</v>
      </c>
      <c r="B25" s="502">
        <v>3</v>
      </c>
      <c r="C25" s="502">
        <f t="shared" si="1"/>
        <v>22</v>
      </c>
      <c r="D25" s="503">
        <v>1</v>
      </c>
      <c r="E25" s="504">
        <v>2</v>
      </c>
      <c r="F25" s="503">
        <v>6</v>
      </c>
      <c r="G25" s="503">
        <v>2</v>
      </c>
      <c r="H25" s="503">
        <v>9</v>
      </c>
      <c r="I25" s="505">
        <v>2</v>
      </c>
      <c r="J25" s="506">
        <v>7</v>
      </c>
      <c r="K25" s="502">
        <v>1</v>
      </c>
      <c r="L25" s="507">
        <v>1</v>
      </c>
      <c r="M25" s="314"/>
      <c r="N25" s="123"/>
    </row>
    <row r="26" spans="1:14" ht="15" customHeight="1" x14ac:dyDescent="0.15">
      <c r="A26" s="52" t="s">
        <v>72</v>
      </c>
      <c r="B26" s="502">
        <v>7</v>
      </c>
      <c r="C26" s="502">
        <f t="shared" si="1"/>
        <v>72</v>
      </c>
      <c r="D26" s="503">
        <v>9</v>
      </c>
      <c r="E26" s="504">
        <v>11</v>
      </c>
      <c r="F26" s="503">
        <v>10</v>
      </c>
      <c r="G26" s="503">
        <v>14</v>
      </c>
      <c r="H26" s="503">
        <v>10</v>
      </c>
      <c r="I26" s="505">
        <v>18</v>
      </c>
      <c r="J26" s="506">
        <v>12</v>
      </c>
      <c r="K26" s="502">
        <v>2</v>
      </c>
      <c r="L26" s="507">
        <v>2</v>
      </c>
      <c r="M26" s="314"/>
      <c r="N26" s="123"/>
    </row>
    <row r="27" spans="1:14" ht="15" customHeight="1" x14ac:dyDescent="0.15">
      <c r="A27" s="52" t="s">
        <v>73</v>
      </c>
      <c r="B27" s="502">
        <v>8</v>
      </c>
      <c r="C27" s="502">
        <f t="shared" si="1"/>
        <v>87</v>
      </c>
      <c r="D27" s="503">
        <v>17</v>
      </c>
      <c r="E27" s="504">
        <v>11</v>
      </c>
      <c r="F27" s="503">
        <v>10</v>
      </c>
      <c r="G27" s="503">
        <v>14</v>
      </c>
      <c r="H27" s="503">
        <v>16</v>
      </c>
      <c r="I27" s="505">
        <v>19</v>
      </c>
      <c r="J27" s="506">
        <v>13</v>
      </c>
      <c r="K27" s="502">
        <v>2</v>
      </c>
      <c r="L27" s="507">
        <v>1</v>
      </c>
      <c r="M27" s="314"/>
      <c r="N27" s="123"/>
    </row>
    <row r="28" spans="1:14" ht="15" customHeight="1" x14ac:dyDescent="0.15">
      <c r="A28" s="52" t="s">
        <v>74</v>
      </c>
      <c r="B28" s="502">
        <v>10</v>
      </c>
      <c r="C28" s="502">
        <f t="shared" si="1"/>
        <v>192</v>
      </c>
      <c r="D28" s="503">
        <v>24</v>
      </c>
      <c r="E28" s="504">
        <v>24</v>
      </c>
      <c r="F28" s="503">
        <v>43</v>
      </c>
      <c r="G28" s="503">
        <v>34</v>
      </c>
      <c r="H28" s="503">
        <v>32</v>
      </c>
      <c r="I28" s="505">
        <v>35</v>
      </c>
      <c r="J28" s="506">
        <v>20</v>
      </c>
      <c r="K28" s="502">
        <v>4</v>
      </c>
      <c r="L28" s="507">
        <v>3</v>
      </c>
      <c r="M28" s="314"/>
      <c r="N28" s="123"/>
    </row>
    <row r="29" spans="1:14" ht="15" customHeight="1" x14ac:dyDescent="0.15">
      <c r="A29" s="52" t="s">
        <v>387</v>
      </c>
      <c r="B29" s="502">
        <v>8</v>
      </c>
      <c r="C29" s="502">
        <f t="shared" si="1"/>
        <v>151</v>
      </c>
      <c r="D29" s="503">
        <v>24</v>
      </c>
      <c r="E29" s="504">
        <v>18</v>
      </c>
      <c r="F29" s="503">
        <v>31</v>
      </c>
      <c r="G29" s="503">
        <v>19</v>
      </c>
      <c r="H29" s="503">
        <v>28</v>
      </c>
      <c r="I29" s="505">
        <v>31</v>
      </c>
      <c r="J29" s="506">
        <v>16</v>
      </c>
      <c r="K29" s="502">
        <v>3</v>
      </c>
      <c r="L29" s="507">
        <v>3</v>
      </c>
      <c r="M29" s="314"/>
      <c r="N29" s="123"/>
    </row>
    <row r="30" spans="1:14" ht="15" customHeight="1" x14ac:dyDescent="0.15">
      <c r="A30" s="52" t="s">
        <v>198</v>
      </c>
      <c r="B30" s="502">
        <v>6</v>
      </c>
      <c r="C30" s="502">
        <f t="shared" si="1"/>
        <v>52</v>
      </c>
      <c r="D30" s="503">
        <v>5</v>
      </c>
      <c r="E30" s="504">
        <v>6</v>
      </c>
      <c r="F30" s="503">
        <v>10</v>
      </c>
      <c r="G30" s="503">
        <v>5</v>
      </c>
      <c r="H30" s="503">
        <v>18</v>
      </c>
      <c r="I30" s="505">
        <v>8</v>
      </c>
      <c r="J30" s="506">
        <v>10</v>
      </c>
      <c r="K30" s="502">
        <v>1</v>
      </c>
      <c r="L30" s="507">
        <v>1</v>
      </c>
      <c r="M30" s="314"/>
      <c r="N30" s="123"/>
    </row>
    <row r="31" spans="1:14" ht="15" customHeight="1" x14ac:dyDescent="0.15">
      <c r="A31" s="52" t="s">
        <v>199</v>
      </c>
      <c r="B31" s="502">
        <v>5</v>
      </c>
      <c r="C31" s="502">
        <f t="shared" si="1"/>
        <v>60</v>
      </c>
      <c r="D31" s="503">
        <v>9</v>
      </c>
      <c r="E31" s="504">
        <v>6</v>
      </c>
      <c r="F31" s="503">
        <v>8</v>
      </c>
      <c r="G31" s="503">
        <v>10</v>
      </c>
      <c r="H31" s="503">
        <v>10</v>
      </c>
      <c r="I31" s="505">
        <v>17</v>
      </c>
      <c r="J31" s="506">
        <v>10</v>
      </c>
      <c r="K31" s="502">
        <v>2</v>
      </c>
      <c r="L31" s="507">
        <v>1</v>
      </c>
      <c r="M31" s="314"/>
      <c r="N31" s="123"/>
    </row>
    <row r="32" spans="1:14" ht="15" customHeight="1" x14ac:dyDescent="0.15">
      <c r="A32" s="52" t="s">
        <v>200</v>
      </c>
      <c r="B32" s="502">
        <v>4</v>
      </c>
      <c r="C32" s="502">
        <f t="shared" si="1"/>
        <v>28</v>
      </c>
      <c r="D32" s="503">
        <v>4</v>
      </c>
      <c r="E32" s="504">
        <v>5</v>
      </c>
      <c r="F32" s="503">
        <v>3</v>
      </c>
      <c r="G32" s="503">
        <v>3</v>
      </c>
      <c r="H32" s="503">
        <v>7</v>
      </c>
      <c r="I32" s="505">
        <v>6</v>
      </c>
      <c r="J32" s="506">
        <v>8</v>
      </c>
      <c r="K32" s="502">
        <v>1</v>
      </c>
      <c r="L32" s="507">
        <v>1</v>
      </c>
      <c r="M32" s="314"/>
      <c r="N32" s="123"/>
    </row>
    <row r="33" spans="1:24" ht="15" customHeight="1" x14ac:dyDescent="0.15">
      <c r="A33" s="52" t="s">
        <v>201</v>
      </c>
      <c r="B33" s="502">
        <v>6</v>
      </c>
      <c r="C33" s="502">
        <f t="shared" si="1"/>
        <v>44</v>
      </c>
      <c r="D33" s="503">
        <v>9</v>
      </c>
      <c r="E33" s="504">
        <v>2</v>
      </c>
      <c r="F33" s="503">
        <v>13</v>
      </c>
      <c r="G33" s="503">
        <v>7</v>
      </c>
      <c r="H33" s="503">
        <v>7</v>
      </c>
      <c r="I33" s="505">
        <v>6</v>
      </c>
      <c r="J33" s="506">
        <v>10</v>
      </c>
      <c r="K33" s="502">
        <v>2</v>
      </c>
      <c r="L33" s="507">
        <v>1</v>
      </c>
      <c r="M33" s="314"/>
      <c r="N33" s="123"/>
    </row>
    <row r="34" spans="1:24" ht="15" customHeight="1" x14ac:dyDescent="0.15">
      <c r="A34" s="307" t="s">
        <v>202</v>
      </c>
      <c r="B34" s="513">
        <v>2</v>
      </c>
      <c r="C34" s="513">
        <f t="shared" si="1"/>
        <v>3</v>
      </c>
      <c r="D34" s="514">
        <v>0</v>
      </c>
      <c r="E34" s="514">
        <v>0</v>
      </c>
      <c r="F34" s="514">
        <v>1</v>
      </c>
      <c r="G34" s="514">
        <v>0</v>
      </c>
      <c r="H34" s="514">
        <v>1</v>
      </c>
      <c r="I34" s="515">
        <v>1</v>
      </c>
      <c r="J34" s="516">
        <v>5</v>
      </c>
      <c r="K34" s="513">
        <v>0</v>
      </c>
      <c r="L34" s="517">
        <v>1</v>
      </c>
      <c r="M34" s="314"/>
      <c r="N34" s="123"/>
    </row>
    <row r="35" spans="1:24" ht="18.75" customHeight="1" x14ac:dyDescent="0.15">
      <c r="A35" s="23" t="s">
        <v>233</v>
      </c>
      <c r="B35" s="518"/>
      <c r="C35" s="518"/>
      <c r="D35" s="518"/>
      <c r="E35" s="518"/>
      <c r="F35" s="518"/>
      <c r="G35" s="518"/>
      <c r="H35" s="518"/>
      <c r="I35" s="518"/>
      <c r="J35" s="518"/>
      <c r="K35" s="518"/>
      <c r="L35" s="518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5"/>
    </row>
    <row r="36" spans="1:24" ht="14.25" x14ac:dyDescent="0.15">
      <c r="A36" s="2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5"/>
    </row>
    <row r="37" spans="1:24" ht="14.25" x14ac:dyDescent="0.15">
      <c r="A37" s="23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5"/>
    </row>
    <row r="38" spans="1:24" ht="12" customHeight="1" x14ac:dyDescent="0.15"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  <c r="Q38" s="127"/>
      <c r="R38" s="127"/>
      <c r="S38" s="127"/>
      <c r="T38" s="126"/>
      <c r="U38" s="126"/>
      <c r="V38" s="126"/>
      <c r="W38" s="126"/>
    </row>
    <row r="39" spans="1:24" ht="18" customHeight="1" x14ac:dyDescent="0.15">
      <c r="A39" s="533" t="s">
        <v>257</v>
      </c>
      <c r="I39" s="40" t="s">
        <v>331</v>
      </c>
      <c r="J39" s="123"/>
      <c r="K39" s="123"/>
      <c r="L39" s="123"/>
      <c r="M39" s="123"/>
      <c r="N39" s="123"/>
      <c r="O39" s="123"/>
      <c r="T39" s="123"/>
      <c r="U39" s="26"/>
      <c r="V39" s="123"/>
    </row>
    <row r="40" spans="1:24" ht="15.75" customHeight="1" x14ac:dyDescent="0.15">
      <c r="A40" s="575" t="s">
        <v>45</v>
      </c>
      <c r="B40" s="565" t="s">
        <v>178</v>
      </c>
      <c r="C40" s="571" t="s">
        <v>183</v>
      </c>
      <c r="D40" s="573" t="s">
        <v>300</v>
      </c>
      <c r="E40" s="567"/>
      <c r="F40" s="574"/>
      <c r="G40" s="563" t="s">
        <v>180</v>
      </c>
      <c r="H40" s="564"/>
      <c r="I40" s="301" t="s">
        <v>181</v>
      </c>
      <c r="J40" s="123"/>
    </row>
    <row r="41" spans="1:24" ht="15.75" customHeight="1" x14ac:dyDescent="0.15">
      <c r="A41" s="575"/>
      <c r="B41" s="566"/>
      <c r="C41" s="572"/>
      <c r="D41" s="304" t="s">
        <v>377</v>
      </c>
      <c r="E41" s="304" t="s">
        <v>298</v>
      </c>
      <c r="F41" s="310" t="s">
        <v>378</v>
      </c>
      <c r="G41" s="302" t="s">
        <v>251</v>
      </c>
      <c r="H41" s="304" t="s">
        <v>252</v>
      </c>
      <c r="I41" s="301" t="s">
        <v>251</v>
      </c>
      <c r="J41" s="123"/>
    </row>
    <row r="42" spans="1:24" ht="15" customHeight="1" x14ac:dyDescent="0.15">
      <c r="A42" s="306" t="s">
        <v>392</v>
      </c>
      <c r="B42" s="519">
        <v>113</v>
      </c>
      <c r="C42" s="519">
        <v>2807</v>
      </c>
      <c r="D42" s="520">
        <v>901</v>
      </c>
      <c r="E42" s="519">
        <v>975</v>
      </c>
      <c r="F42" s="521">
        <v>931</v>
      </c>
      <c r="G42" s="522">
        <v>251</v>
      </c>
      <c r="H42" s="519">
        <v>27</v>
      </c>
      <c r="I42" s="520">
        <v>16</v>
      </c>
      <c r="J42" s="123"/>
    </row>
    <row r="43" spans="1:24" ht="15" customHeight="1" x14ac:dyDescent="0.15">
      <c r="A43" s="306">
        <v>27</v>
      </c>
      <c r="B43" s="519">
        <v>116</v>
      </c>
      <c r="C43" s="519">
        <v>2769</v>
      </c>
      <c r="D43" s="520">
        <v>891</v>
      </c>
      <c r="E43" s="519">
        <v>902</v>
      </c>
      <c r="F43" s="521">
        <v>976</v>
      </c>
      <c r="G43" s="522">
        <v>252</v>
      </c>
      <c r="H43" s="519">
        <v>29</v>
      </c>
      <c r="I43" s="520">
        <v>15</v>
      </c>
      <c r="J43" s="123"/>
    </row>
    <row r="44" spans="1:24" s="120" customFormat="1" ht="15" customHeight="1" x14ac:dyDescent="0.15">
      <c r="A44" s="323">
        <v>28</v>
      </c>
      <c r="B44" s="523">
        <f>SUM(B45:B54)</f>
        <v>113</v>
      </c>
      <c r="C44" s="523">
        <f>SUM(C45:C54)</f>
        <v>2668</v>
      </c>
      <c r="D44" s="524">
        <f t="shared" ref="D44:I44" si="2">SUM(D45:D54)</f>
        <v>877</v>
      </c>
      <c r="E44" s="523">
        <f t="shared" si="2"/>
        <v>890</v>
      </c>
      <c r="F44" s="525">
        <f t="shared" si="2"/>
        <v>901</v>
      </c>
      <c r="G44" s="526">
        <f t="shared" si="2"/>
        <v>251</v>
      </c>
      <c r="H44" s="523">
        <f t="shared" si="2"/>
        <v>32</v>
      </c>
      <c r="I44" s="524">
        <f t="shared" si="2"/>
        <v>13</v>
      </c>
      <c r="J44" s="303"/>
    </row>
    <row r="45" spans="1:24" ht="15" customHeight="1" x14ac:dyDescent="0.15">
      <c r="A45" s="52" t="s">
        <v>76</v>
      </c>
      <c r="B45" s="519">
        <v>28</v>
      </c>
      <c r="C45" s="519">
        <f>SUM(D45:F45)</f>
        <v>793</v>
      </c>
      <c r="D45" s="520">
        <v>255</v>
      </c>
      <c r="E45" s="519">
        <v>268</v>
      </c>
      <c r="F45" s="521">
        <v>270</v>
      </c>
      <c r="G45" s="522">
        <v>60</v>
      </c>
      <c r="H45" s="519">
        <v>6</v>
      </c>
      <c r="I45" s="520">
        <v>3</v>
      </c>
      <c r="J45" s="123"/>
    </row>
    <row r="46" spans="1:24" ht="15" customHeight="1" x14ac:dyDescent="0.15">
      <c r="A46" s="52" t="s">
        <v>77</v>
      </c>
      <c r="B46" s="519">
        <v>16</v>
      </c>
      <c r="C46" s="519">
        <f t="shared" ref="C46:C54" si="3">SUM(D46:F46)</f>
        <v>392</v>
      </c>
      <c r="D46" s="520">
        <v>131</v>
      </c>
      <c r="E46" s="519">
        <v>131</v>
      </c>
      <c r="F46" s="521">
        <v>130</v>
      </c>
      <c r="G46" s="522">
        <v>32</v>
      </c>
      <c r="H46" s="519">
        <v>3</v>
      </c>
      <c r="I46" s="520">
        <v>1</v>
      </c>
      <c r="J46" s="123"/>
    </row>
    <row r="47" spans="1:24" ht="15" customHeight="1" x14ac:dyDescent="0.15">
      <c r="A47" s="52" t="s">
        <v>78</v>
      </c>
      <c r="B47" s="519">
        <v>15</v>
      </c>
      <c r="C47" s="519">
        <f t="shared" si="3"/>
        <v>435</v>
      </c>
      <c r="D47" s="520">
        <v>165</v>
      </c>
      <c r="E47" s="519">
        <v>130</v>
      </c>
      <c r="F47" s="521">
        <v>140</v>
      </c>
      <c r="G47" s="522">
        <v>30</v>
      </c>
      <c r="H47" s="519">
        <v>3</v>
      </c>
      <c r="I47" s="520">
        <v>1</v>
      </c>
      <c r="J47" s="123"/>
    </row>
    <row r="48" spans="1:24" ht="15" customHeight="1" x14ac:dyDescent="0.15">
      <c r="A48" s="52" t="s">
        <v>79</v>
      </c>
      <c r="B48" s="519">
        <v>13</v>
      </c>
      <c r="C48" s="519">
        <f t="shared" si="3"/>
        <v>278</v>
      </c>
      <c r="D48" s="520">
        <v>83</v>
      </c>
      <c r="E48" s="519">
        <v>83</v>
      </c>
      <c r="F48" s="521">
        <v>112</v>
      </c>
      <c r="G48" s="522">
        <v>31</v>
      </c>
      <c r="H48" s="519">
        <v>3</v>
      </c>
      <c r="I48" s="520">
        <v>1</v>
      </c>
      <c r="J48" s="123"/>
    </row>
    <row r="49" spans="1:15" ht="15" customHeight="1" x14ac:dyDescent="0.15">
      <c r="A49" s="52" t="s">
        <v>80</v>
      </c>
      <c r="B49" s="519">
        <v>14</v>
      </c>
      <c r="C49" s="519">
        <f t="shared" si="3"/>
        <v>317</v>
      </c>
      <c r="D49" s="520">
        <v>106</v>
      </c>
      <c r="E49" s="519">
        <v>110</v>
      </c>
      <c r="F49" s="521">
        <v>101</v>
      </c>
      <c r="G49" s="522">
        <v>29</v>
      </c>
      <c r="H49" s="519">
        <v>6</v>
      </c>
      <c r="I49" s="520">
        <v>1</v>
      </c>
      <c r="J49" s="123"/>
    </row>
    <row r="50" spans="1:15" ht="15" customHeight="1" x14ac:dyDescent="0.15">
      <c r="A50" s="52" t="s">
        <v>81</v>
      </c>
      <c r="B50" s="519">
        <v>4</v>
      </c>
      <c r="C50" s="519">
        <f t="shared" si="3"/>
        <v>33</v>
      </c>
      <c r="D50" s="520">
        <v>9</v>
      </c>
      <c r="E50" s="519">
        <v>16</v>
      </c>
      <c r="F50" s="521">
        <v>8</v>
      </c>
      <c r="G50" s="522">
        <v>12</v>
      </c>
      <c r="H50" s="519">
        <v>1</v>
      </c>
      <c r="I50" s="520">
        <v>1</v>
      </c>
      <c r="J50" s="123"/>
    </row>
    <row r="51" spans="1:15" ht="15" customHeight="1" x14ac:dyDescent="0.15">
      <c r="A51" s="52" t="s">
        <v>82</v>
      </c>
      <c r="B51" s="519">
        <v>4</v>
      </c>
      <c r="C51" s="519">
        <f t="shared" si="3"/>
        <v>34</v>
      </c>
      <c r="D51" s="520">
        <v>11</v>
      </c>
      <c r="E51" s="519">
        <v>12</v>
      </c>
      <c r="F51" s="521">
        <v>11</v>
      </c>
      <c r="G51" s="522">
        <v>11</v>
      </c>
      <c r="H51" s="519">
        <v>2</v>
      </c>
      <c r="I51" s="520">
        <v>1</v>
      </c>
      <c r="J51" s="123"/>
    </row>
    <row r="52" spans="1:15" ht="15" customHeight="1" x14ac:dyDescent="0.15">
      <c r="A52" s="52" t="s">
        <v>83</v>
      </c>
      <c r="B52" s="519">
        <v>4</v>
      </c>
      <c r="C52" s="519">
        <f t="shared" si="3"/>
        <v>68</v>
      </c>
      <c r="D52" s="520">
        <v>23</v>
      </c>
      <c r="E52" s="519">
        <v>26</v>
      </c>
      <c r="F52" s="521">
        <v>19</v>
      </c>
      <c r="G52" s="522">
        <v>11</v>
      </c>
      <c r="H52" s="519">
        <v>3</v>
      </c>
      <c r="I52" s="520">
        <v>1</v>
      </c>
      <c r="J52" s="123"/>
    </row>
    <row r="53" spans="1:15" ht="15" customHeight="1" x14ac:dyDescent="0.15">
      <c r="A53" s="52" t="s">
        <v>84</v>
      </c>
      <c r="B53" s="519">
        <v>5</v>
      </c>
      <c r="C53" s="519">
        <f t="shared" si="3"/>
        <v>96</v>
      </c>
      <c r="D53" s="520">
        <v>27</v>
      </c>
      <c r="E53" s="519">
        <v>35</v>
      </c>
      <c r="F53" s="521">
        <v>34</v>
      </c>
      <c r="G53" s="522">
        <v>12</v>
      </c>
      <c r="H53" s="519">
        <v>3</v>
      </c>
      <c r="I53" s="520">
        <v>1</v>
      </c>
      <c r="J53" s="123"/>
    </row>
    <row r="54" spans="1:15" ht="15" customHeight="1" x14ac:dyDescent="0.15">
      <c r="A54" s="307" t="s">
        <v>244</v>
      </c>
      <c r="B54" s="527">
        <v>10</v>
      </c>
      <c r="C54" s="519">
        <f t="shared" si="3"/>
        <v>222</v>
      </c>
      <c r="D54" s="528">
        <v>67</v>
      </c>
      <c r="E54" s="527">
        <v>79</v>
      </c>
      <c r="F54" s="529">
        <v>76</v>
      </c>
      <c r="G54" s="522">
        <v>23</v>
      </c>
      <c r="H54" s="519">
        <v>2</v>
      </c>
      <c r="I54" s="520">
        <v>2</v>
      </c>
      <c r="J54" s="123"/>
      <c r="K54" s="123"/>
      <c r="L54" s="123"/>
      <c r="M54" s="123"/>
    </row>
    <row r="55" spans="1:15" ht="18.75" customHeight="1" x14ac:dyDescent="0.15">
      <c r="A55" s="23" t="s">
        <v>233</v>
      </c>
      <c r="B55" s="122"/>
      <c r="C55" s="530"/>
      <c r="D55" s="530"/>
      <c r="E55" s="530"/>
      <c r="F55" s="530"/>
      <c r="G55" s="530"/>
      <c r="H55" s="530"/>
      <c r="I55" s="530"/>
      <c r="J55" s="124"/>
      <c r="L55" s="124"/>
      <c r="M55" s="124"/>
      <c r="N55" s="124"/>
      <c r="O55" s="124"/>
    </row>
    <row r="56" spans="1:15" ht="15.75" customHeight="1" x14ac:dyDescent="0.15">
      <c r="I56" s="196"/>
    </row>
  </sheetData>
  <mergeCells count="11">
    <mergeCell ref="A1:L1"/>
    <mergeCell ref="G40:H40"/>
    <mergeCell ref="C3:C4"/>
    <mergeCell ref="J3:K3"/>
    <mergeCell ref="D3:I3"/>
    <mergeCell ref="C40:C41"/>
    <mergeCell ref="D40:F40"/>
    <mergeCell ref="A40:A41"/>
    <mergeCell ref="B40:B41"/>
    <mergeCell ref="B3:B4"/>
    <mergeCell ref="A3:A4"/>
  </mergeCells>
  <phoneticPr fontId="2"/>
  <pageMargins left="0.82677165354330717" right="0.59055118110236227" top="0.78740157480314965" bottom="0.78740157480314965" header="0.35433070866141736" footer="0.23622047244094491"/>
  <pageSetup paperSize="9" scale="92" orientation="portrait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view="pageBreakPreview" zoomScaleNormal="100" zoomScaleSheetLayoutView="100" workbookViewId="0">
      <selection sqref="A1:U1"/>
    </sheetView>
  </sheetViews>
  <sheetFormatPr defaultRowHeight="12" x14ac:dyDescent="0.15"/>
  <cols>
    <col min="1" max="1" width="7.75" style="16" customWidth="1"/>
    <col min="2" max="2" width="9" style="16" customWidth="1"/>
    <col min="3" max="3" width="7.875" style="16" customWidth="1"/>
    <col min="4" max="11" width="7.5" style="16" customWidth="1"/>
    <col min="12" max="12" width="7.875" style="16" customWidth="1"/>
    <col min="13" max="13" width="6.5" style="16" customWidth="1"/>
    <col min="14" max="20" width="6" style="16" customWidth="1"/>
    <col min="21" max="21" width="6.125" style="16" customWidth="1"/>
    <col min="22" max="22" width="4.75" style="16" customWidth="1"/>
    <col min="23" max="30" width="4.125" style="16" customWidth="1"/>
    <col min="31" max="16384" width="9" style="16"/>
  </cols>
  <sheetData>
    <row r="1" spans="1:22" s="10" customFormat="1" ht="21" customHeight="1" x14ac:dyDescent="0.15">
      <c r="A1" s="579" t="s">
        <v>388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</row>
    <row r="2" spans="1:22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8"/>
      <c r="S2" s="4"/>
      <c r="T2" s="4"/>
      <c r="U2" s="2" t="s">
        <v>258</v>
      </c>
    </row>
    <row r="3" spans="1:22" ht="18" customHeight="1" x14ac:dyDescent="0.15">
      <c r="A3" s="581" t="s">
        <v>245</v>
      </c>
      <c r="B3" s="578" t="s">
        <v>246</v>
      </c>
      <c r="C3" s="578"/>
      <c r="D3" s="578" t="s">
        <v>247</v>
      </c>
      <c r="E3" s="578"/>
      <c r="F3" s="578"/>
      <c r="G3" s="578"/>
      <c r="H3" s="578"/>
      <c r="I3" s="578"/>
      <c r="J3" s="578"/>
      <c r="K3" s="578"/>
      <c r="L3" s="580"/>
      <c r="M3" s="581" t="s">
        <v>248</v>
      </c>
      <c r="N3" s="578"/>
      <c r="O3" s="578"/>
      <c r="P3" s="578"/>
      <c r="Q3" s="578"/>
      <c r="R3" s="578"/>
      <c r="S3" s="578"/>
      <c r="T3" s="578"/>
      <c r="U3" s="580"/>
    </row>
    <row r="4" spans="1:22" ht="18" customHeight="1" x14ac:dyDescent="0.15">
      <c r="A4" s="581"/>
      <c r="B4" s="582" t="s">
        <v>249</v>
      </c>
      <c r="C4" s="582" t="s">
        <v>250</v>
      </c>
      <c r="D4" s="578" t="s">
        <v>184</v>
      </c>
      <c r="E4" s="578"/>
      <c r="F4" s="578"/>
      <c r="G4" s="578" t="s">
        <v>180</v>
      </c>
      <c r="H4" s="578"/>
      <c r="I4" s="578"/>
      <c r="J4" s="578"/>
      <c r="K4" s="578" t="s">
        <v>181</v>
      </c>
      <c r="L4" s="580"/>
      <c r="M4" s="581" t="s">
        <v>184</v>
      </c>
      <c r="N4" s="578"/>
      <c r="O4" s="578"/>
      <c r="P4" s="578" t="s">
        <v>180</v>
      </c>
      <c r="Q4" s="578"/>
      <c r="R4" s="578"/>
      <c r="S4" s="578"/>
      <c r="T4" s="578" t="s">
        <v>181</v>
      </c>
      <c r="U4" s="580"/>
    </row>
    <row r="5" spans="1:22" ht="18" customHeight="1" x14ac:dyDescent="0.15">
      <c r="A5" s="581"/>
      <c r="B5" s="582"/>
      <c r="C5" s="582"/>
      <c r="D5" s="578" t="s">
        <v>85</v>
      </c>
      <c r="E5" s="578" t="s">
        <v>172</v>
      </c>
      <c r="F5" s="578" t="s">
        <v>173</v>
      </c>
      <c r="G5" s="578" t="s">
        <v>251</v>
      </c>
      <c r="H5" s="578"/>
      <c r="I5" s="578" t="s">
        <v>252</v>
      </c>
      <c r="J5" s="578"/>
      <c r="K5" s="578" t="s">
        <v>172</v>
      </c>
      <c r="L5" s="580" t="s">
        <v>173</v>
      </c>
      <c r="M5" s="581" t="s">
        <v>85</v>
      </c>
      <c r="N5" s="578" t="s">
        <v>172</v>
      </c>
      <c r="O5" s="578" t="s">
        <v>173</v>
      </c>
      <c r="P5" s="578" t="s">
        <v>251</v>
      </c>
      <c r="Q5" s="578"/>
      <c r="R5" s="578" t="s">
        <v>252</v>
      </c>
      <c r="S5" s="578"/>
      <c r="T5" s="578" t="s">
        <v>172</v>
      </c>
      <c r="U5" s="580" t="s">
        <v>173</v>
      </c>
    </row>
    <row r="6" spans="1:22" ht="18" customHeight="1" x14ac:dyDescent="0.15">
      <c r="A6" s="581"/>
      <c r="B6" s="582"/>
      <c r="C6" s="582"/>
      <c r="D6" s="578"/>
      <c r="E6" s="578"/>
      <c r="F6" s="578"/>
      <c r="G6" s="3" t="s">
        <v>172</v>
      </c>
      <c r="H6" s="3" t="s">
        <v>173</v>
      </c>
      <c r="I6" s="3" t="s">
        <v>172</v>
      </c>
      <c r="J6" s="3" t="s">
        <v>173</v>
      </c>
      <c r="K6" s="578"/>
      <c r="L6" s="580"/>
      <c r="M6" s="581"/>
      <c r="N6" s="578"/>
      <c r="O6" s="578"/>
      <c r="P6" s="3" t="s">
        <v>172</v>
      </c>
      <c r="Q6" s="3" t="s">
        <v>173</v>
      </c>
      <c r="R6" s="3" t="s">
        <v>172</v>
      </c>
      <c r="S6" s="3" t="s">
        <v>173</v>
      </c>
      <c r="T6" s="578"/>
      <c r="U6" s="580"/>
    </row>
    <row r="7" spans="1:22" ht="18" customHeight="1" x14ac:dyDescent="0.15">
      <c r="A7" s="1" t="s">
        <v>393</v>
      </c>
      <c r="B7" s="82">
        <v>4</v>
      </c>
      <c r="C7" s="83" t="s">
        <v>2</v>
      </c>
      <c r="D7" s="79">
        <v>2652</v>
      </c>
      <c r="E7" s="82">
        <v>1167</v>
      </c>
      <c r="F7" s="82">
        <v>1485</v>
      </c>
      <c r="G7" s="82">
        <v>112</v>
      </c>
      <c r="H7" s="82">
        <v>63</v>
      </c>
      <c r="I7" s="82">
        <v>12</v>
      </c>
      <c r="J7" s="82">
        <v>14</v>
      </c>
      <c r="K7" s="82">
        <v>24</v>
      </c>
      <c r="L7" s="84">
        <v>18</v>
      </c>
      <c r="M7" s="255">
        <v>70</v>
      </c>
      <c r="N7" s="82">
        <v>44</v>
      </c>
      <c r="O7" s="82">
        <v>26</v>
      </c>
      <c r="P7" s="82">
        <v>9</v>
      </c>
      <c r="Q7" s="83">
        <v>2</v>
      </c>
      <c r="R7" s="80" t="s">
        <v>2</v>
      </c>
      <c r="S7" s="82">
        <v>2</v>
      </c>
      <c r="T7" s="82">
        <v>1</v>
      </c>
      <c r="U7" s="84">
        <v>1</v>
      </c>
    </row>
    <row r="8" spans="1:22" ht="18" customHeight="1" x14ac:dyDescent="0.15">
      <c r="A8" s="1">
        <v>25</v>
      </c>
      <c r="B8" s="84">
        <v>4</v>
      </c>
      <c r="C8" s="83" t="s">
        <v>2</v>
      </c>
      <c r="D8" s="79">
        <v>2613</v>
      </c>
      <c r="E8" s="84">
        <v>1140</v>
      </c>
      <c r="F8" s="82">
        <v>1473</v>
      </c>
      <c r="G8" s="229">
        <v>111</v>
      </c>
      <c r="H8" s="82">
        <v>65</v>
      </c>
      <c r="I8" s="107">
        <v>18</v>
      </c>
      <c r="J8" s="229">
        <v>12</v>
      </c>
      <c r="K8" s="82">
        <v>25</v>
      </c>
      <c r="L8" s="84">
        <v>17</v>
      </c>
      <c r="M8" s="255">
        <v>62</v>
      </c>
      <c r="N8" s="82">
        <v>40</v>
      </c>
      <c r="O8" s="82">
        <v>22</v>
      </c>
      <c r="P8" s="82">
        <v>9</v>
      </c>
      <c r="Q8" s="83">
        <v>2</v>
      </c>
      <c r="R8" s="80" t="s">
        <v>2</v>
      </c>
      <c r="S8" s="82">
        <v>2</v>
      </c>
      <c r="T8" s="82">
        <v>1</v>
      </c>
      <c r="U8" s="229">
        <v>1</v>
      </c>
    </row>
    <row r="9" spans="1:22" ht="18" customHeight="1" x14ac:dyDescent="0.15">
      <c r="A9" s="228">
        <v>26</v>
      </c>
      <c r="B9" s="82">
        <v>4</v>
      </c>
      <c r="C9" s="83" t="s">
        <v>2</v>
      </c>
      <c r="D9" s="79">
        <v>2567</v>
      </c>
      <c r="E9" s="84">
        <v>1084</v>
      </c>
      <c r="F9" s="84">
        <v>1483</v>
      </c>
      <c r="G9" s="84">
        <v>112</v>
      </c>
      <c r="H9" s="82">
        <v>65</v>
      </c>
      <c r="I9" s="82">
        <v>15</v>
      </c>
      <c r="J9" s="229">
        <v>9</v>
      </c>
      <c r="K9" s="84">
        <v>21</v>
      </c>
      <c r="L9" s="84">
        <v>19</v>
      </c>
      <c r="M9" s="255">
        <v>51</v>
      </c>
      <c r="N9" s="84">
        <v>37</v>
      </c>
      <c r="O9" s="82">
        <v>14</v>
      </c>
      <c r="P9" s="82">
        <v>9</v>
      </c>
      <c r="Q9" s="239">
        <v>2</v>
      </c>
      <c r="R9" s="80" t="s">
        <v>2</v>
      </c>
      <c r="S9" s="84">
        <v>2</v>
      </c>
      <c r="T9" s="82">
        <v>1</v>
      </c>
      <c r="U9" s="229">
        <v>1</v>
      </c>
    </row>
    <row r="10" spans="1:22" ht="18" customHeight="1" x14ac:dyDescent="0.15">
      <c r="A10" s="228">
        <v>27</v>
      </c>
      <c r="B10" s="82">
        <v>4</v>
      </c>
      <c r="C10" s="83" t="s">
        <v>2</v>
      </c>
      <c r="D10" s="79">
        <v>2535</v>
      </c>
      <c r="E10" s="84">
        <v>1077</v>
      </c>
      <c r="F10" s="84">
        <v>1458</v>
      </c>
      <c r="G10" s="84">
        <v>111</v>
      </c>
      <c r="H10" s="82">
        <v>60</v>
      </c>
      <c r="I10" s="82">
        <v>20</v>
      </c>
      <c r="J10" s="229">
        <v>10</v>
      </c>
      <c r="K10" s="84">
        <v>20</v>
      </c>
      <c r="L10" s="84">
        <v>19</v>
      </c>
      <c r="M10" s="255">
        <v>52</v>
      </c>
      <c r="N10" s="84">
        <v>42</v>
      </c>
      <c r="O10" s="82">
        <v>10</v>
      </c>
      <c r="P10" s="82">
        <v>9</v>
      </c>
      <c r="Q10" s="239">
        <v>2</v>
      </c>
      <c r="R10" s="80" t="s">
        <v>2</v>
      </c>
      <c r="S10" s="84">
        <v>3</v>
      </c>
      <c r="T10" s="82">
        <v>1</v>
      </c>
      <c r="U10" s="229">
        <v>1</v>
      </c>
    </row>
    <row r="11" spans="1:22" ht="18" customHeight="1" x14ac:dyDescent="0.15">
      <c r="A11" s="443">
        <v>28</v>
      </c>
      <c r="B11" s="367">
        <v>4</v>
      </c>
      <c r="C11" s="496" t="s">
        <v>2</v>
      </c>
      <c r="D11" s="284">
        <v>2535</v>
      </c>
      <c r="E11" s="398">
        <v>1077</v>
      </c>
      <c r="F11" s="398">
        <v>1458</v>
      </c>
      <c r="G11" s="398">
        <v>111</v>
      </c>
      <c r="H11" s="367">
        <v>60</v>
      </c>
      <c r="I11" s="367">
        <v>20</v>
      </c>
      <c r="J11" s="367">
        <v>10</v>
      </c>
      <c r="K11" s="398">
        <v>20</v>
      </c>
      <c r="L11" s="398">
        <v>19</v>
      </c>
      <c r="M11" s="444">
        <v>52</v>
      </c>
      <c r="N11" s="398">
        <v>42</v>
      </c>
      <c r="O11" s="367">
        <v>10</v>
      </c>
      <c r="P11" s="367">
        <v>9</v>
      </c>
      <c r="Q11" s="496">
        <v>2</v>
      </c>
      <c r="R11" s="497" t="s">
        <v>2</v>
      </c>
      <c r="S11" s="398">
        <v>3</v>
      </c>
      <c r="T11" s="287">
        <v>1</v>
      </c>
      <c r="U11" s="285">
        <v>1</v>
      </c>
    </row>
    <row r="12" spans="1:22" ht="13.5" customHeight="1" x14ac:dyDescent="0.15">
      <c r="A12" s="48" t="s">
        <v>409</v>
      </c>
      <c r="B12" s="285"/>
      <c r="C12" s="286"/>
      <c r="D12" s="501"/>
      <c r="E12" s="285"/>
      <c r="F12" s="285"/>
      <c r="G12" s="285"/>
      <c r="H12" s="498"/>
      <c r="I12" s="498"/>
      <c r="J12" s="498"/>
      <c r="K12" s="285"/>
      <c r="L12" s="285"/>
      <c r="M12" s="288"/>
      <c r="N12" s="285"/>
      <c r="O12" s="498"/>
      <c r="P12" s="498"/>
      <c r="Q12" s="499"/>
      <c r="R12" s="500"/>
      <c r="S12" s="285"/>
      <c r="T12" s="498"/>
      <c r="U12" s="498"/>
      <c r="V12" s="26"/>
    </row>
  </sheetData>
  <mergeCells count="27">
    <mergeCell ref="P4:S4"/>
    <mergeCell ref="N5:N6"/>
    <mergeCell ref="O5:O6"/>
    <mergeCell ref="T4:U4"/>
    <mergeCell ref="U5:U6"/>
    <mergeCell ref="P5:Q5"/>
    <mergeCell ref="C4:C6"/>
    <mergeCell ref="D4:F4"/>
    <mergeCell ref="G4:J4"/>
    <mergeCell ref="K4:L4"/>
    <mergeCell ref="M4:O4"/>
    <mergeCell ref="R5:S5"/>
    <mergeCell ref="A1:U1"/>
    <mergeCell ref="L5:L6"/>
    <mergeCell ref="M5:M6"/>
    <mergeCell ref="T5:T6"/>
    <mergeCell ref="D5:D6"/>
    <mergeCell ref="E5:E6"/>
    <mergeCell ref="F5:F6"/>
    <mergeCell ref="G5:H5"/>
    <mergeCell ref="I5:J5"/>
    <mergeCell ref="K5:K6"/>
    <mergeCell ref="B3:C3"/>
    <mergeCell ref="D3:L3"/>
    <mergeCell ref="A3:A6"/>
    <mergeCell ref="M3:U3"/>
    <mergeCell ref="B4:B6"/>
  </mergeCells>
  <phoneticPr fontId="2"/>
  <pageMargins left="0.82677165354330706" right="0.23622047244094488" top="0.3543307086614173" bottom="0.3543307086614173" header="0.31496062992125984" footer="0.31496062992125984"/>
  <pageSetup paperSize="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view="pageBreakPreview" zoomScaleNormal="100" zoomScaleSheetLayoutView="100" workbookViewId="0"/>
  </sheetViews>
  <sheetFormatPr defaultRowHeight="12" x14ac:dyDescent="0.15"/>
  <cols>
    <col min="1" max="1" width="7.75" style="16" customWidth="1"/>
    <col min="2" max="2" width="9" style="16" customWidth="1"/>
    <col min="3" max="3" width="7.875" style="16" customWidth="1"/>
    <col min="4" max="11" width="7.5" style="16" customWidth="1"/>
    <col min="12" max="12" width="7.875" style="16" customWidth="1"/>
    <col min="13" max="16384" width="9" style="16"/>
  </cols>
  <sheetData>
    <row r="1" spans="1:12" ht="21" customHeight="1" x14ac:dyDescent="0.15">
      <c r="B1" s="4"/>
      <c r="C1" s="254"/>
      <c r="D1" s="254"/>
      <c r="E1" s="4"/>
      <c r="F1" s="4"/>
      <c r="G1" s="4"/>
      <c r="H1" s="254"/>
      <c r="I1" s="254"/>
      <c r="J1" s="254"/>
      <c r="K1" s="4"/>
      <c r="L1" s="254"/>
    </row>
    <row r="2" spans="1:12" ht="21" customHeight="1" x14ac:dyDescent="0.15">
      <c r="A2" s="579" t="s">
        <v>275</v>
      </c>
      <c r="B2" s="579"/>
      <c r="C2" s="579"/>
      <c r="D2" s="579"/>
      <c r="E2" s="579"/>
      <c r="F2" s="579"/>
      <c r="G2" s="579"/>
      <c r="H2" s="579"/>
      <c r="I2" s="579"/>
      <c r="J2" s="579"/>
      <c r="K2" s="4"/>
      <c r="L2" s="254"/>
    </row>
    <row r="3" spans="1:12" ht="15" customHeight="1" x14ac:dyDescent="0.15">
      <c r="A3" s="48" t="s">
        <v>259</v>
      </c>
      <c r="B3" s="4"/>
      <c r="C3" s="4"/>
      <c r="D3" s="4"/>
      <c r="E3" s="4"/>
      <c r="F3" s="4"/>
      <c r="G3" s="4"/>
      <c r="H3" s="4"/>
      <c r="I3" s="4"/>
      <c r="J3" s="85" t="s">
        <v>258</v>
      </c>
      <c r="K3" s="4"/>
      <c r="L3" s="254"/>
    </row>
    <row r="4" spans="1:12" ht="25.9" customHeight="1" x14ac:dyDescent="0.15">
      <c r="A4" s="583" t="s">
        <v>245</v>
      </c>
      <c r="B4" s="585" t="s">
        <v>253</v>
      </c>
      <c r="C4" s="585" t="s">
        <v>178</v>
      </c>
      <c r="D4" s="587" t="s">
        <v>254</v>
      </c>
      <c r="E4" s="588"/>
      <c r="F4" s="589"/>
      <c r="G4" s="587" t="s">
        <v>180</v>
      </c>
      <c r="H4" s="588"/>
      <c r="I4" s="589"/>
      <c r="J4" s="590" t="s">
        <v>309</v>
      </c>
      <c r="K4" s="4"/>
      <c r="L4" s="254"/>
    </row>
    <row r="5" spans="1:12" ht="18" customHeight="1" x14ac:dyDescent="0.15">
      <c r="A5" s="584"/>
      <c r="B5" s="586"/>
      <c r="C5" s="586"/>
      <c r="D5" s="50" t="s">
        <v>85</v>
      </c>
      <c r="E5" s="50" t="s">
        <v>172</v>
      </c>
      <c r="F5" s="50" t="s">
        <v>173</v>
      </c>
      <c r="G5" s="50" t="s">
        <v>85</v>
      </c>
      <c r="H5" s="50" t="s">
        <v>251</v>
      </c>
      <c r="I5" s="50" t="s">
        <v>252</v>
      </c>
      <c r="J5" s="591"/>
      <c r="K5" s="4"/>
      <c r="L5" s="254"/>
    </row>
    <row r="6" spans="1:12" ht="21" customHeight="1" x14ac:dyDescent="0.15">
      <c r="A6" s="256" t="s">
        <v>393</v>
      </c>
      <c r="B6" s="82">
        <v>8</v>
      </c>
      <c r="C6" s="82">
        <v>60</v>
      </c>
      <c r="D6" s="81">
        <v>1282</v>
      </c>
      <c r="E6" s="79">
        <v>666</v>
      </c>
      <c r="F6" s="79">
        <v>616</v>
      </c>
      <c r="G6" s="79">
        <v>118</v>
      </c>
      <c r="H6" s="79">
        <v>111</v>
      </c>
      <c r="I6" s="79">
        <v>7</v>
      </c>
      <c r="J6" s="81">
        <v>26</v>
      </c>
      <c r="K6" s="4"/>
      <c r="L6" s="254"/>
    </row>
    <row r="7" spans="1:12" ht="21" customHeight="1" x14ac:dyDescent="0.15">
      <c r="A7" s="257">
        <v>25</v>
      </c>
      <c r="B7" s="82">
        <v>8</v>
      </c>
      <c r="C7" s="229">
        <v>57</v>
      </c>
      <c r="D7" s="81">
        <v>1245</v>
      </c>
      <c r="E7" s="79">
        <v>653</v>
      </c>
      <c r="F7" s="79">
        <v>592</v>
      </c>
      <c r="G7" s="79">
        <v>118</v>
      </c>
      <c r="H7" s="79">
        <v>112</v>
      </c>
      <c r="I7" s="79">
        <v>6</v>
      </c>
      <c r="J7" s="230">
        <v>26</v>
      </c>
      <c r="K7" s="4"/>
      <c r="L7" s="254"/>
    </row>
    <row r="8" spans="1:12" ht="21" customHeight="1" x14ac:dyDescent="0.15">
      <c r="A8" s="256">
        <v>26</v>
      </c>
      <c r="B8" s="84">
        <v>8</v>
      </c>
      <c r="C8" s="84">
        <v>58</v>
      </c>
      <c r="D8" s="81">
        <v>1154</v>
      </c>
      <c r="E8" s="79">
        <v>608</v>
      </c>
      <c r="F8" s="79">
        <v>546</v>
      </c>
      <c r="G8" s="79">
        <v>120</v>
      </c>
      <c r="H8" s="79">
        <v>115</v>
      </c>
      <c r="I8" s="230">
        <v>5</v>
      </c>
      <c r="J8" s="81">
        <v>27</v>
      </c>
      <c r="K8" s="4"/>
      <c r="L8" s="254"/>
    </row>
    <row r="9" spans="1:12" ht="21" customHeight="1" x14ac:dyDescent="0.15">
      <c r="A9" s="256">
        <v>27</v>
      </c>
      <c r="B9" s="84">
        <v>8</v>
      </c>
      <c r="C9" s="84">
        <v>55</v>
      </c>
      <c r="D9" s="81">
        <v>1049</v>
      </c>
      <c r="E9" s="79">
        <v>533</v>
      </c>
      <c r="F9" s="79">
        <v>516</v>
      </c>
      <c r="G9" s="79">
        <v>117</v>
      </c>
      <c r="H9" s="79">
        <v>112</v>
      </c>
      <c r="I9" s="230">
        <v>5</v>
      </c>
      <c r="J9" s="81">
        <v>28</v>
      </c>
      <c r="K9" s="4"/>
      <c r="L9" s="254"/>
    </row>
    <row r="10" spans="1:12" ht="21" customHeight="1" x14ac:dyDescent="0.15">
      <c r="A10" s="445">
        <v>28</v>
      </c>
      <c r="B10" s="398">
        <v>8</v>
      </c>
      <c r="C10" s="398">
        <v>55</v>
      </c>
      <c r="D10" s="452">
        <v>1049</v>
      </c>
      <c r="E10" s="453">
        <v>533</v>
      </c>
      <c r="F10" s="453">
        <v>516</v>
      </c>
      <c r="G10" s="453">
        <v>117</v>
      </c>
      <c r="H10" s="453">
        <v>112</v>
      </c>
      <c r="I10" s="452">
        <v>5</v>
      </c>
      <c r="J10" s="452">
        <v>28</v>
      </c>
      <c r="K10" s="4"/>
      <c r="L10" s="254"/>
    </row>
    <row r="11" spans="1:12" ht="15.6" customHeight="1" x14ac:dyDescent="0.15">
      <c r="A11" s="48" t="s">
        <v>409</v>
      </c>
      <c r="B11" s="285"/>
      <c r="C11" s="285"/>
      <c r="D11" s="288"/>
      <c r="E11" s="288"/>
      <c r="F11" s="288"/>
      <c r="G11" s="288"/>
      <c r="H11" s="288"/>
      <c r="I11" s="288"/>
      <c r="J11" s="288"/>
      <c r="K11" s="4"/>
      <c r="L11" s="254"/>
    </row>
    <row r="12" spans="1:12" ht="18" customHeight="1" x14ac:dyDescent="0.15">
      <c r="K12" s="4"/>
      <c r="L12" s="254"/>
    </row>
    <row r="13" spans="1:12" ht="16.149999999999999" customHeight="1" x14ac:dyDescent="0.15">
      <c r="K13" s="4"/>
      <c r="L13" s="254"/>
    </row>
    <row r="14" spans="1:12" ht="16.149999999999999" customHeight="1" x14ac:dyDescent="0.15">
      <c r="K14" s="4"/>
      <c r="L14" s="254"/>
    </row>
  </sheetData>
  <mergeCells count="7">
    <mergeCell ref="A2:J2"/>
    <mergeCell ref="A4:A5"/>
    <mergeCell ref="B4:B5"/>
    <mergeCell ref="C4:C5"/>
    <mergeCell ref="D4:F4"/>
    <mergeCell ref="G4:I4"/>
    <mergeCell ref="J4:J5"/>
  </mergeCells>
  <phoneticPr fontId="2"/>
  <pageMargins left="0.82677165354330706" right="0.23622047244094488" top="0.3543307086614173" bottom="0.3543307086614173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17</vt:i4>
      </vt:variant>
    </vt:vector>
  </HeadingPairs>
  <TitlesOfParts>
    <vt:vector size="45" baseType="lpstr">
      <vt:lpstr>15 教育・文化</vt:lpstr>
      <vt:lpstr>27表 小学校の児童数・教員数の推移</vt:lpstr>
      <vt:lpstr>28表 中学校の生徒数・教員数の推移</vt:lpstr>
      <vt:lpstr>29表 図書館別貸出点数の推移</vt:lpstr>
      <vt:lpstr>15-1 小学校施設概況</vt:lpstr>
      <vt:lpstr>15-2 中学校施設概況</vt:lpstr>
      <vt:lpstr>15‐3 市内小中学校の概況</vt:lpstr>
      <vt:lpstr>15‐4 高等学校概況</vt:lpstr>
      <vt:lpstr>15‐5 幼稚園概況</vt:lpstr>
      <vt:lpstr>15‐6 児童・生徒の体位</vt:lpstr>
      <vt:lpstr>15‐7 中学校進路別卒業者数</vt:lpstr>
      <vt:lpstr>15‐8 高等学校進路別卒業者数</vt:lpstr>
      <vt:lpstr>15‐9 視聴覚資料の推移</vt:lpstr>
      <vt:lpstr>15‐10 図書の分類別状況</vt:lpstr>
      <vt:lpstr>15‐11 図書館利用状況</vt:lpstr>
      <vt:lpstr>15‐12 公民館利用状況</vt:lpstr>
      <vt:lpstr>15‐13 公民館事業実施状況</vt:lpstr>
      <vt:lpstr>15‐14 市民文化センター施設利用状況</vt:lpstr>
      <vt:lpstr>15‐15 体育施設利用状況</vt:lpstr>
      <vt:lpstr>15‐16 各種団体</vt:lpstr>
      <vt:lpstr>15‐17 文化財指定状況</vt:lpstr>
      <vt:lpstr>15‐18 川上澄生美術館入館者数 </vt:lpstr>
      <vt:lpstr>15‐19 市民情報センタ‐施設利用状況</vt:lpstr>
      <vt:lpstr>15‐20 文化活動交流館施設利用状況</vt:lpstr>
      <vt:lpstr>15‐21 御殿山会館施設利用状況</vt:lpstr>
      <vt:lpstr>15‐22 まちなか交流プラザ施設利用状況</vt:lpstr>
      <vt:lpstr>15‐23 前日光ハイランドロッジ施設利用状況</vt:lpstr>
      <vt:lpstr>15‐24 自然体験交流センター施設利用状況</vt:lpstr>
      <vt:lpstr>'15 教育・文化'!Print_Area</vt:lpstr>
      <vt:lpstr>'15‐10 図書の分類別状況'!Print_Area</vt:lpstr>
      <vt:lpstr>'15‐11 図書館利用状況'!Print_Area</vt:lpstr>
      <vt:lpstr>'15‐12 公民館利用状況'!Print_Area</vt:lpstr>
      <vt:lpstr>'15‐13 公民館事業実施状況'!Print_Area</vt:lpstr>
      <vt:lpstr>'15‐14 市民文化センター施設利用状況'!Print_Area</vt:lpstr>
      <vt:lpstr>'15‐15 体育施設利用状況'!Print_Area</vt:lpstr>
      <vt:lpstr>'15‐3 市内小中学校の概況'!Print_Area</vt:lpstr>
      <vt:lpstr>'15‐4 高等学校概況'!Print_Area</vt:lpstr>
      <vt:lpstr>'15‐5 幼稚園概況'!Print_Area</vt:lpstr>
      <vt:lpstr>'15‐6 児童・生徒の体位'!Print_Area</vt:lpstr>
      <vt:lpstr>'15‐7 中学校進路別卒業者数'!Print_Area</vt:lpstr>
      <vt:lpstr>'15‐8 高等学校進路別卒業者数'!Print_Area</vt:lpstr>
      <vt:lpstr>'15‐9 視聴覚資料の推移'!Print_Area</vt:lpstr>
      <vt:lpstr>'27表 小学校の児童数・教員数の推移'!Print_Area</vt:lpstr>
      <vt:lpstr>'28表 中学校の生徒数・教員数の推移'!Print_Area</vt:lpstr>
      <vt:lpstr>'29表 図書館別貸出点数の推移'!Print_Area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髙津戸　香</cp:lastModifiedBy>
  <cp:lastPrinted>2017-03-06T00:21:59Z</cp:lastPrinted>
  <dcterms:created xsi:type="dcterms:W3CDTF">1997-01-08T22:48:59Z</dcterms:created>
  <dcterms:modified xsi:type="dcterms:W3CDTF">2017-06-01T09:01:15Z</dcterms:modified>
</cp:coreProperties>
</file>