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225" windowWidth="8280" windowHeight="6720" tabRatio="684" activeTab="1"/>
  </bookViews>
  <sheets>
    <sheet name="15 教育・文化" sheetId="62" r:id="rId1"/>
    <sheet name="27表 小学校の児童数・教員数の推移" sheetId="64" r:id="rId2"/>
    <sheet name="28表 中学校の生徒数・教員数の推移" sheetId="100" r:id="rId3"/>
    <sheet name="29表 図書館別貸出点数の推移" sheetId="65" r:id="rId4"/>
    <sheet name="15-1 小学校施設概況" sheetId="80" r:id="rId5"/>
    <sheet name="15-2 中学校施設概況" sheetId="101" r:id="rId6"/>
    <sheet name="15‐3 市内小中学校の概況" sheetId="10" r:id="rId7"/>
    <sheet name="15‐4 高等学校概況" sheetId="43" r:id="rId8"/>
    <sheet name="15-5 幼稚園概況" sheetId="103" r:id="rId9"/>
    <sheet name="15-6 児童・生徒の体位" sheetId="104" r:id="rId10"/>
    <sheet name="15-7 中学校進路別卒業者数" sheetId="102" r:id="rId11"/>
    <sheet name="15-8 高等学校進路別卒業者数" sheetId="105" r:id="rId12"/>
    <sheet name="15‐9 視聴覚資料の推移 " sheetId="83" r:id="rId13"/>
    <sheet name="15‐10 図書の分類別状況" sheetId="106" r:id="rId14"/>
    <sheet name="15‐11 図書館利用状況" sheetId="107" r:id="rId15"/>
    <sheet name="15‐12 公民館利用状況 " sheetId="86" r:id="rId16"/>
    <sheet name="15-13 公民館事業実施状況" sheetId="108" r:id="rId17"/>
    <sheet name="15‐14 市民文化センター施設利用状況" sheetId="88" r:id="rId18"/>
    <sheet name="15‐15 体育施設利用状況" sheetId="89" r:id="rId19"/>
    <sheet name="15‐16 各種団体" sheetId="99" r:id="rId20"/>
    <sheet name="15-17 文化財指定状況" sheetId="109" r:id="rId21"/>
    <sheet name="15-18 川上澄生美術館入館者数" sheetId="110" r:id="rId22"/>
    <sheet name="15‐19 市民情報センター施設利用状況" sheetId="93" r:id="rId23"/>
    <sheet name="15-20 文化活動交流館施設利用状況" sheetId="111" r:id="rId24"/>
    <sheet name="15‐21 御殿山会館施設利用状況" sheetId="94" r:id="rId25"/>
    <sheet name="15-22 まちなか交流プラザ施設利用状況" sheetId="112" r:id="rId26"/>
    <sheet name="15‐23 前日光ハイランドロッジ施設利用状況" sheetId="113" r:id="rId27"/>
    <sheet name="15-24 自然体験交流センター施設利用状況" sheetId="97" r:id="rId28"/>
  </sheets>
  <definedNames>
    <definedName name="_xlnm._FilterDatabase" localSheetId="18" hidden="1">'15‐15 体育施設利用状況'!$A$2:$I$55</definedName>
    <definedName name="_xlnm.Print_Area" localSheetId="0">'15 教育・文化'!$A$1:$G$35</definedName>
    <definedName name="_xlnm.Print_Area" localSheetId="13">'15‐10 図書の分類別状況'!$A$1:$U$21</definedName>
    <definedName name="_xlnm.Print_Area" localSheetId="14">'15‐11 図書館利用状況'!$A$1:$K$24</definedName>
    <definedName name="_xlnm.Print_Area" localSheetId="15">'15‐12 公民館利用状況 '!$A$1:$K$20</definedName>
    <definedName name="_xlnm.Print_Area" localSheetId="16">'15-13 公民館事業実施状況'!$A$1:$K$20</definedName>
    <definedName name="_xlnm.Print_Area" localSheetId="17">'15‐14 市民文化センター施設利用状況'!$A$1:$K$27</definedName>
    <definedName name="_xlnm.Print_Area" localSheetId="18">'15‐15 体育施設利用状況'!$A$1:$N$65</definedName>
    <definedName name="_xlnm.Print_Area" localSheetId="6">'15‐3 市内小中学校の概況'!$A$1:$L$54</definedName>
    <definedName name="_xlnm.Print_Area" localSheetId="7">'15‐4 高等学校概況'!$A$1:$Z$12</definedName>
    <definedName name="_xlnm.Print_Area" localSheetId="8">'15-5 幼稚園概況'!$A$1:$M$10</definedName>
    <definedName name="_xlnm.Print_Area" localSheetId="9">'15-6 児童・生徒の体位'!$A$1:$Z$12</definedName>
    <definedName name="_xlnm.Print_Area" localSheetId="10">'15-7 中学校進路別卒業者数'!$A$1:$Z$10</definedName>
    <definedName name="_xlnm.Print_Area" localSheetId="11">'15-8 高等学校進路別卒業者数'!$A$1:$Z$10</definedName>
    <definedName name="_xlnm.Print_Area" localSheetId="12">'15‐9 視聴覚資料の推移 '!$A$1:$J$24</definedName>
    <definedName name="_xlnm.Print_Area" localSheetId="1">'27表 小学校の児童数・教員数の推移'!$A$1:$I$22</definedName>
    <definedName name="_xlnm.Print_Area" localSheetId="2">'28表 中学校の生徒数・教員数の推移'!$A$1:$I$26</definedName>
    <definedName name="_xlnm.Print_Area" localSheetId="3">'29表 図書館別貸出点数の推移'!$A$1:$I$48</definedName>
  </definedNames>
  <calcPr calcId="145621"/>
</workbook>
</file>

<file path=xl/calcChain.xml><?xml version="1.0" encoding="utf-8"?>
<calcChain xmlns="http://schemas.openxmlformats.org/spreadsheetml/2006/main">
  <c r="K20" i="107" l="1"/>
  <c r="H20" i="107"/>
  <c r="G20" i="107"/>
  <c r="E20" i="107"/>
  <c r="C20" i="107"/>
  <c r="D15" i="107"/>
  <c r="D14" i="107"/>
  <c r="F8" i="107"/>
  <c r="F20" i="107" s="1"/>
  <c r="D20" i="107" s="1"/>
  <c r="I49" i="100"/>
  <c r="E49" i="100"/>
  <c r="I48" i="100"/>
  <c r="E48" i="100"/>
  <c r="I47" i="100"/>
  <c r="E47" i="100"/>
  <c r="I46" i="100"/>
  <c r="E46" i="100"/>
  <c r="I45" i="100"/>
  <c r="E45" i="100"/>
  <c r="I44" i="100"/>
  <c r="E44" i="100"/>
  <c r="I43" i="100"/>
  <c r="E43" i="100"/>
  <c r="I39" i="100"/>
  <c r="E39" i="100"/>
  <c r="I38" i="100"/>
  <c r="E38" i="100"/>
  <c r="I37" i="100"/>
  <c r="E37" i="100"/>
  <c r="I36" i="100"/>
  <c r="E36" i="100"/>
  <c r="I35" i="100"/>
  <c r="E35" i="100"/>
  <c r="I34" i="100"/>
  <c r="E34" i="100"/>
  <c r="I33" i="100"/>
  <c r="E33" i="100"/>
  <c r="E29" i="64" l="1"/>
  <c r="I29" i="64"/>
  <c r="E30" i="64"/>
  <c r="I30" i="64"/>
  <c r="E31" i="64"/>
  <c r="I31" i="64"/>
  <c r="E32" i="64"/>
  <c r="I32" i="64"/>
  <c r="E33" i="64"/>
  <c r="I33" i="64"/>
  <c r="E34" i="64"/>
  <c r="I34" i="64"/>
  <c r="E35" i="64"/>
  <c r="I35" i="64"/>
  <c r="E39" i="64"/>
  <c r="I39" i="64"/>
  <c r="E40" i="64"/>
  <c r="I40" i="64"/>
  <c r="E41" i="64"/>
  <c r="I41" i="64"/>
  <c r="E42" i="64"/>
  <c r="I42" i="64"/>
  <c r="E43" i="64"/>
  <c r="I43" i="64"/>
  <c r="E44" i="64"/>
  <c r="I44" i="64"/>
  <c r="E45" i="64"/>
  <c r="I45" i="64"/>
  <c r="G58" i="89" l="1"/>
  <c r="F58" i="89"/>
  <c r="G36" i="89"/>
  <c r="F36" i="89"/>
  <c r="G31" i="89"/>
  <c r="F31" i="89"/>
  <c r="G20" i="89"/>
  <c r="F20" i="89"/>
  <c r="F64" i="89" s="1"/>
  <c r="N16" i="89"/>
  <c r="N23" i="89" s="1"/>
  <c r="M16" i="89"/>
  <c r="M23" i="89" s="1"/>
  <c r="I7" i="83"/>
  <c r="I9" i="83"/>
  <c r="I11" i="83"/>
  <c r="I13" i="83"/>
  <c r="I15" i="83"/>
  <c r="G64" i="89" l="1"/>
  <c r="N24" i="89" s="1"/>
  <c r="M24" i="89"/>
  <c r="C53" i="10" l="1"/>
  <c r="C52" i="10"/>
  <c r="C51" i="10"/>
  <c r="C50" i="10"/>
  <c r="C49" i="10"/>
  <c r="C48" i="10"/>
  <c r="C47" i="10"/>
  <c r="C46" i="10"/>
  <c r="C45" i="10"/>
  <c r="C44" i="10"/>
  <c r="I43" i="10"/>
  <c r="H43" i="10"/>
  <c r="G43" i="10"/>
  <c r="F43" i="10"/>
  <c r="E43" i="10"/>
  <c r="D43" i="10"/>
  <c r="B43" i="10"/>
  <c r="C43" i="10" l="1"/>
</calcChain>
</file>

<file path=xl/sharedStrings.xml><?xml version="1.0" encoding="utf-8"?>
<sst xmlns="http://schemas.openxmlformats.org/spreadsheetml/2006/main" count="1209" uniqueCount="446">
  <si>
    <t>男</t>
  </si>
  <si>
    <t>女</t>
  </si>
  <si>
    <t xml:space="preserve">- </t>
  </si>
  <si>
    <t>（各年5月1日現在）</t>
  </si>
  <si>
    <t>年次</t>
  </si>
  <si>
    <t>資料：学校基本調査報告書</t>
  </si>
  <si>
    <t>7歳</t>
  </si>
  <si>
    <t>8歳</t>
  </si>
  <si>
    <t>9歳</t>
  </si>
  <si>
    <t>14歳</t>
  </si>
  <si>
    <t>全国平均</t>
  </si>
  <si>
    <t>年度</t>
  </si>
  <si>
    <t>研修室</t>
  </si>
  <si>
    <t>件数</t>
  </si>
  <si>
    <t>人数</t>
  </si>
  <si>
    <t>学習室２</t>
  </si>
  <si>
    <t>学習室３</t>
  </si>
  <si>
    <t>学習室４(和室)</t>
  </si>
  <si>
    <t>テレビ会議室</t>
  </si>
  <si>
    <t>ＥＵＣ学習室</t>
  </si>
  <si>
    <t>スタジオ</t>
  </si>
  <si>
    <t>計</t>
  </si>
  <si>
    <t>-</t>
  </si>
  <si>
    <t>（各年度末現在）</t>
    <rPh sb="1" eb="5">
      <t>カクネンドマツ</t>
    </rPh>
    <rPh sb="5" eb="7">
      <t>ゲンザイ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</si>
  <si>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</si>
  <si>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</si>
  <si>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研修室</t>
    <rPh sb="0" eb="3">
      <t>ケンシュウシツ</t>
    </rPh>
    <phoneticPr fontId="2"/>
  </si>
  <si>
    <t>計</t>
    <rPh sb="0" eb="1">
      <t>ケイ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</si>
  <si>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</si>
  <si>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石蔵（創作工房）</t>
    <rPh sb="0" eb="1">
      <t>イシ</t>
    </rPh>
    <rPh sb="1" eb="2">
      <t>クラ</t>
    </rPh>
    <rPh sb="3" eb="5">
      <t>ソウサク</t>
    </rPh>
    <rPh sb="5" eb="7">
      <t>コウボウ</t>
    </rPh>
    <phoneticPr fontId="2"/>
  </si>
  <si>
    <t>資料館</t>
    <rPh sb="0" eb="3">
      <t>シリョウカン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</si>
  <si>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</si>
  <si>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</si>
  <si>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</si>
  <si>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</si>
  <si>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</si>
  <si>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</si>
  <si>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</si>
  <si>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</si>
  <si>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</si>
  <si>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</si>
  <si>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15-15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</si>
  <si>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</si>
  <si>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（単位：㎡・室）</t>
    <rPh sb="1" eb="3">
      <t>タンイ</t>
    </rPh>
    <rPh sb="6" eb="7">
      <t>シツ</t>
    </rPh>
    <phoneticPr fontId="2"/>
  </si>
  <si>
    <t>学校名</t>
    <rPh sb="0" eb="2">
      <t>ガッコウ</t>
    </rPh>
    <rPh sb="2" eb="3">
      <t>メイ</t>
    </rPh>
    <phoneticPr fontId="2"/>
  </si>
  <si>
    <t>校地</t>
    <rPh sb="0" eb="2">
      <t>コウチ</t>
    </rPh>
    <phoneticPr fontId="2"/>
  </si>
  <si>
    <t>校舎</t>
    <rPh sb="0" eb="2">
      <t>コウシャ</t>
    </rPh>
    <phoneticPr fontId="2"/>
  </si>
  <si>
    <t>教室</t>
    <rPh sb="0" eb="2">
      <t>キョウシツ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</si>
  <si>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</si>
  <si>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総面積</t>
    <rPh sb="0" eb="3">
      <t>ソウメンセキ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</si>
  <si>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</si>
  <si>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</si>
  <si>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</si>
  <si>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</si>
  <si>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</si>
  <si>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</si>
  <si>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北小学校</t>
    <rPh sb="0" eb="1">
      <t>キタ</t>
    </rPh>
    <rPh sb="1" eb="4">
      <t>ショウガッコウ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</si>
  <si>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</si>
  <si>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</si>
  <si>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</si>
  <si>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</si>
  <si>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池ノ森小学校</t>
    <rPh sb="0" eb="3">
      <t>イケノモリ</t>
    </rPh>
    <rPh sb="3" eb="6">
      <t>ショウガッコウ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</si>
  <si>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</si>
  <si>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</si>
  <si>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</si>
  <si>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</si>
  <si>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久我小学校</t>
    <rPh sb="0" eb="2">
      <t>クガ</t>
    </rPh>
    <rPh sb="2" eb="5">
      <t>ショウガッコウ</t>
    </rPh>
    <phoneticPr fontId="2"/>
  </si>
  <si>
    <t>西大芦小学校</t>
    <rPh sb="0" eb="3">
      <t>ニシオオアシ</t>
    </rPh>
    <rPh sb="3" eb="6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</si>
  <si>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</si>
  <si>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</si>
  <si>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</si>
  <si>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</si>
  <si>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</si>
  <si>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</si>
  <si>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</si>
  <si>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</si>
  <si>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</si>
  <si>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</si>
  <si>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</si>
  <si>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</si>
  <si>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</si>
  <si>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</si>
  <si>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</si>
  <si>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</si>
  <si>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</si>
  <si>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</si>
  <si>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</si>
  <si>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</si>
  <si>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</si>
  <si>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</si>
  <si>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</si>
  <si>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</si>
  <si>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</si>
  <si>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</si>
  <si>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</si>
  <si>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</si>
  <si>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</si>
  <si>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</si>
  <si>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ﾊﾝﾃﾞｨｷｬｯﾌﾟ
資料</t>
    <rPh sb="11" eb="13">
      <t>シリョウ</t>
    </rPh>
    <phoneticPr fontId="2"/>
  </si>
  <si>
    <t>郷土行政</t>
    <rPh sb="0" eb="2">
      <t>キョウド</t>
    </rPh>
    <rPh sb="2" eb="4">
      <t>ギョウセイ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</si>
  <si>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</si>
  <si>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</si>
  <si>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</si>
  <si>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15-11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</si>
  <si>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</si>
  <si>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</si>
  <si>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</si>
  <si>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</si>
  <si>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読書案内</t>
    <rPh sb="0" eb="2">
      <t>ドクショ</t>
    </rPh>
    <rPh sb="2" eb="4">
      <t>アンナイ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</si>
  <si>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</si>
  <si>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15-12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</si>
  <si>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</si>
  <si>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</si>
  <si>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</si>
  <si>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15-13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</si>
  <si>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</si>
  <si>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</si>
  <si>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高齢者関係</t>
    <rPh sb="0" eb="3">
      <t>コウレイシャ</t>
    </rPh>
    <rPh sb="3" eb="5">
      <t>カンケイ</t>
    </rPh>
    <phoneticPr fontId="2"/>
  </si>
  <si>
    <t>事業数</t>
    <rPh sb="0" eb="2">
      <t>ジギョウ</t>
    </rPh>
    <rPh sb="2" eb="3">
      <t>スウ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</si>
  <si>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</si>
  <si>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</si>
  <si>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施設別</t>
    <rPh sb="0" eb="2">
      <t>シセツ</t>
    </rPh>
    <rPh sb="2" eb="3">
      <t>ベツ</t>
    </rPh>
    <phoneticPr fontId="2"/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</si>
  <si>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</si>
  <si>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</si>
  <si>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野球場
（日中）</t>
    <rPh sb="0" eb="3">
      <t>ヤキュウジョウ</t>
    </rPh>
    <phoneticPr fontId="2"/>
  </si>
  <si>
    <t>野球場
（ナイター）</t>
    <rPh sb="0" eb="3">
      <t>ヤキュウジョウ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</si>
  <si>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</si>
  <si>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</si>
  <si>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</si>
  <si>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</si>
  <si>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卓球室</t>
    <rPh sb="0" eb="2">
      <t>タッキュウ</t>
    </rPh>
    <rPh sb="2" eb="3">
      <t>シツ</t>
    </rPh>
    <phoneticPr fontId="2"/>
  </si>
  <si>
    <t>温水プール</t>
    <rPh sb="0" eb="2">
      <t>オンスイ</t>
    </rPh>
    <phoneticPr fontId="2"/>
  </si>
  <si>
    <t>御殿山公園</t>
    <rPh sb="0" eb="3">
      <t>ゴテンヤマ</t>
    </rPh>
    <rPh sb="3" eb="5">
      <t>コウエン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</si>
  <si>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</si>
  <si>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</si>
  <si>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</si>
  <si>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野球場</t>
    <rPh sb="0" eb="3">
      <t>ヤキュウジョウ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</si>
  <si>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</si>
  <si>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</si>
  <si>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</si>
  <si>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</si>
  <si>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</si>
  <si>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</si>
  <si>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</si>
  <si>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</si>
  <si>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</si>
  <si>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</si>
  <si>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</si>
  <si>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</si>
  <si>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有形文化財</t>
    <rPh sb="0" eb="2">
      <t>ユウケイ</t>
    </rPh>
    <rPh sb="2" eb="5">
      <t>ブンカザイ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</si>
  <si>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</si>
  <si>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</si>
  <si>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</si>
  <si>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</si>
  <si>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セキ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</si>
  <si>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</si>
  <si>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</si>
  <si>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</si>
  <si>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天然記念物</t>
    <rPh sb="0" eb="2">
      <t>テンネン</t>
    </rPh>
    <rPh sb="2" eb="5">
      <t>キネンブツ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</si>
  <si>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</si>
  <si>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</si>
  <si>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</si>
  <si>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中学校</t>
    <rPh sb="0" eb="3">
      <t>チュウガッコウ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</si>
  <si>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</si>
  <si>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</si>
  <si>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11歳</t>
    <rPh sb="0" eb="3">
      <t>６サイ</t>
    </rPh>
    <phoneticPr fontId="2"/>
  </si>
  <si>
    <t>12歳</t>
    <rPh sb="0" eb="3">
      <t>６サイ</t>
    </rPh>
    <phoneticPr fontId="2"/>
  </si>
  <si>
    <t>13歳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</si>
  <si>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</si>
  <si>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</si>
  <si>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</si>
  <si>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</si>
  <si>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</si>
  <si>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</si>
  <si>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</si>
  <si>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</si>
  <si>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</si>
  <si>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1年</t>
    <rPh sb="0" eb="2">
      <t>１ネン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</si>
  <si>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</si>
  <si>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</si>
  <si>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</si>
  <si>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利用者数</t>
    <rPh sb="0" eb="3">
      <t>リヨウシャ</t>
    </rPh>
    <rPh sb="3" eb="4">
      <t>スウ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</si>
  <si>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</si>
  <si>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</si>
  <si>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</si>
  <si>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</si>
  <si>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</si>
  <si>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</si>
  <si>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</si>
  <si>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</si>
  <si>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</si>
  <si>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開館日数</t>
    <rPh sb="0" eb="2">
      <t>カイカン</t>
    </rPh>
    <rPh sb="2" eb="4">
      <t>ニッスウ</t>
    </rPh>
    <phoneticPr fontId="2"/>
  </si>
  <si>
    <t>個人</t>
    <rPh sb="0" eb="2">
      <t>コジン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</si>
  <si>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</si>
  <si>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</si>
  <si>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</si>
  <si>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</si>
  <si>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大会議室</t>
    <rPh sb="0" eb="1">
      <t>ダイ</t>
    </rPh>
    <rPh sb="1" eb="4">
      <t>カイギシツ</t>
    </rPh>
    <phoneticPr fontId="2"/>
  </si>
  <si>
    <t>サウナ室</t>
    <rPh sb="3" eb="4">
      <t>シツ</t>
    </rPh>
    <phoneticPr fontId="2"/>
  </si>
  <si>
    <t>民俗文化財</t>
    <rPh sb="0" eb="2">
      <t>ミンゾク</t>
    </rPh>
    <rPh sb="2" eb="5">
      <t>ブンカザイ</t>
    </rPh>
    <phoneticPr fontId="2"/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</si>
  <si>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</si>
  <si>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合　　　　　　　計</t>
    <rPh sb="0" eb="1">
      <t>ゴウ</t>
    </rPh>
    <rPh sb="8" eb="9">
      <t>ケイ</t>
    </rPh>
    <phoneticPr fontId="2"/>
  </si>
  <si>
    <t>15-14　　　市民文化センター施設利用状況</t>
  </si>
  <si>
    <t>（各年度末現在）</t>
  </si>
  <si>
    <t>大ホール</t>
  </si>
  <si>
    <t>小ホール</t>
  </si>
  <si>
    <t>リハーサル室</t>
  </si>
  <si>
    <t>大会議室</t>
  </si>
  <si>
    <t>人員</t>
  </si>
  <si>
    <t>中会議室</t>
  </si>
  <si>
    <t>小会議室</t>
  </si>
  <si>
    <t>和室</t>
  </si>
  <si>
    <t>視聴覚室</t>
  </si>
  <si>
    <t>創作室</t>
  </si>
  <si>
    <t>プラネタリウム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</si>
  <si>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</si>
  <si>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</si>
  <si>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</si>
  <si>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</si>
  <si>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</si>
  <si>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</si>
  <si>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</si>
  <si>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</si>
  <si>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(単位:人）</t>
    <rPh sb="1" eb="3">
      <t>タンイ</t>
    </rPh>
    <rPh sb="4" eb="5">
      <t>ニン</t>
    </rPh>
    <phoneticPr fontId="2"/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</si>
  <si>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</si>
  <si>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</si>
  <si>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日帰り入浴</t>
    <rPh sb="0" eb="2">
      <t>ヒガエ</t>
    </rPh>
    <rPh sb="3" eb="5">
      <t>ニュウヨク</t>
    </rPh>
    <phoneticPr fontId="2"/>
  </si>
  <si>
    <t>粟野中学校</t>
    <rPh sb="0" eb="2">
      <t>アワノ</t>
    </rPh>
    <rPh sb="2" eb="5">
      <t>チュウガッコウ</t>
    </rPh>
    <phoneticPr fontId="2"/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</si>
  <si>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</si>
  <si>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</si>
  <si>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</si>
  <si>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</si>
  <si>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</si>
  <si>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</si>
  <si>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</si>
  <si>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</si>
  <si>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園数</t>
    <rPh sb="0" eb="1">
      <t>エン</t>
    </rPh>
    <rPh sb="1" eb="2">
      <t>スウ</t>
    </rPh>
    <phoneticPr fontId="2"/>
  </si>
  <si>
    <t>園児数</t>
    <rPh sb="0" eb="2">
      <t>エンジ</t>
    </rPh>
    <rPh sb="2" eb="3">
      <t>スウ</t>
    </rPh>
    <phoneticPr fontId="2"/>
  </si>
  <si>
    <t>小会議室</t>
    <rPh sb="0" eb="1">
      <t>ショウ</t>
    </rPh>
    <rPh sb="1" eb="4">
      <t>カイギシツ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</si>
  <si>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</si>
  <si>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</si>
  <si>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</si>
  <si>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（単位：園・学級・人）</t>
    <rPh sb="1" eb="3">
      <t>タンイ</t>
    </rPh>
    <rPh sb="4" eb="5">
      <t>エン</t>
    </rPh>
    <rPh sb="6" eb="8">
      <t>ガッキュウ</t>
    </rPh>
    <rPh sb="9" eb="10">
      <t>ヒト</t>
    </rPh>
    <phoneticPr fontId="2"/>
  </si>
  <si>
    <t>（単位：人・％）</t>
    <rPh sb="1" eb="3">
      <t>タンイ</t>
    </rPh>
    <rPh sb="4" eb="5">
      <t>ヒト</t>
    </rPh>
    <phoneticPr fontId="2"/>
  </si>
  <si>
    <t>視聴覚ライブラリー</t>
    <rPh sb="0" eb="3">
      <t>シチョウカク</t>
    </rPh>
    <phoneticPr fontId="2"/>
  </si>
  <si>
    <t xml:space="preserve"> 15-9　　　視　聴　覚　資　料　の　推　移</t>
    <rPh sb="20" eb="21">
      <t>スイ</t>
    </rPh>
    <rPh sb="22" eb="23">
      <t>ワタル</t>
    </rPh>
    <phoneticPr fontId="2"/>
  </si>
  <si>
    <t>研修室　　　（和室）</t>
    <rPh sb="0" eb="3">
      <t>ケンシュウシツ</t>
    </rPh>
    <rPh sb="7" eb="9">
      <t>ワシツ</t>
    </rPh>
    <phoneticPr fontId="2"/>
  </si>
  <si>
    <t>　粟野Ｂ＆Ｇ海洋センター</t>
    <rPh sb="1" eb="3">
      <t>アワノ</t>
    </rPh>
    <rPh sb="6" eb="8">
      <t>カイヨウ</t>
    </rPh>
    <phoneticPr fontId="2"/>
  </si>
  <si>
    <t>　粟野トレーニングセンター</t>
    <rPh sb="1" eb="3">
      <t>アワノ</t>
    </rPh>
    <phoneticPr fontId="2"/>
  </si>
  <si>
    <t>　粟野勤労体育センター</t>
    <rPh sb="1" eb="3">
      <t>アワノ</t>
    </rPh>
    <rPh sb="3" eb="5">
      <t>キンロウ</t>
    </rPh>
    <rPh sb="5" eb="7">
      <t>タイイク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</si>
  <si>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</si>
  <si>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15-10　　　図  書 の　分　類　別　状　況</t>
    <rPh sb="8" eb="9">
      <t>ズ</t>
    </rPh>
    <rPh sb="11" eb="12">
      <t>ショ</t>
    </rPh>
    <rPh sb="15" eb="16">
      <t>ブン</t>
    </rPh>
    <rPh sb="17" eb="18">
      <t>タグイ</t>
    </rPh>
    <rPh sb="19" eb="20">
      <t>ベツ</t>
    </rPh>
    <rPh sb="21" eb="22">
      <t>ジョウ</t>
    </rPh>
    <rPh sb="23" eb="24">
      <t>イワン</t>
    </rPh>
    <phoneticPr fontId="2"/>
  </si>
  <si>
    <t>15-8　　高等学校進路別卒業者数</t>
    <rPh sb="6" eb="8">
      <t>コウトウ</t>
    </rPh>
    <phoneticPr fontId="2"/>
  </si>
  <si>
    <t>15-7　　中学校進路別卒業者数</t>
    <rPh sb="6" eb="9">
      <t>チュウガッコウ</t>
    </rPh>
    <rPh sb="9" eb="11">
      <t>シンロ</t>
    </rPh>
    <rPh sb="11" eb="12">
      <t>ベツ</t>
    </rPh>
    <rPh sb="12" eb="13">
      <t>ソツ</t>
    </rPh>
    <rPh sb="13" eb="16">
      <t>ギョウシャスウ</t>
    </rPh>
    <phoneticPr fontId="2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</si>
  <si>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</si>
  <si>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中会議室</t>
    <rPh sb="0" eb="1">
      <t>チュウ</t>
    </rPh>
    <rPh sb="1" eb="4">
      <t>カイギシツ</t>
    </rPh>
    <phoneticPr fontId="2"/>
  </si>
  <si>
    <t>サッカー場</t>
    <rPh sb="4" eb="5">
      <t>ジョウ</t>
    </rPh>
    <phoneticPr fontId="2"/>
  </si>
  <si>
    <t>中学生以下</t>
    <rPh sb="0" eb="3">
      <t>チュウガクセイ</t>
    </rPh>
    <rPh sb="3" eb="5">
      <t>イカ</t>
    </rPh>
    <phoneticPr fontId="2"/>
  </si>
  <si>
    <t>15-5　　　幼　稚　園　概　況</t>
    <rPh sb="7" eb="12">
      <t>ヨウチエン</t>
    </rPh>
    <rPh sb="13" eb="16">
      <t>ガイキョウ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</si>
  <si>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</si>
  <si>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</si>
  <si>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一般利用</t>
    <rPh sb="0" eb="2">
      <t>イッパン</t>
    </rPh>
    <rPh sb="2" eb="4">
      <t>リヨウ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</si>
  <si>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</si>
  <si>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</si>
  <si>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一般</t>
    <rPh sb="0" eb="2">
      <t>イッパン</t>
    </rPh>
    <phoneticPr fontId="2"/>
  </si>
  <si>
    <t>食生活情報室
（調理室）</t>
  </si>
  <si>
    <t>マルチメディア
ホール</t>
  </si>
  <si>
    <t>粟野地区公民館</t>
  </si>
  <si>
    <t>粕尾地区公民館</t>
  </si>
  <si>
    <t>永野地区公民館</t>
  </si>
  <si>
    <t>清洲地区公民館</t>
  </si>
  <si>
    <t>15-21　御殿山会館施設利用状況</t>
    <rPh sb="6" eb="9">
      <t>ゴテンヤマ</t>
    </rPh>
    <rPh sb="9" eb="11">
      <t>カイカン</t>
    </rPh>
    <rPh sb="11" eb="13">
      <t>シセツ</t>
    </rPh>
    <rPh sb="13" eb="15">
      <t>リヨウ</t>
    </rPh>
    <rPh sb="15" eb="17">
      <t>ジョウキョウ</t>
    </rPh>
    <phoneticPr fontId="2"/>
  </si>
  <si>
    <t>15-20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</si>
  <si>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15-19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</si>
  <si>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15-18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</si>
  <si>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15-17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</si>
  <si>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</si>
  <si>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</si>
  <si>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</si>
  <si>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</si>
  <si>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</si>
  <si>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</si>
  <si>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</si>
  <si>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15-22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</si>
  <si>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15-23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</si>
  <si>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15-24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</si>
  <si>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国登録</t>
    <rPh sb="0" eb="1">
      <t>クニ</t>
    </rPh>
    <rPh sb="1" eb="3">
      <t>トウロク</t>
    </rPh>
    <phoneticPr fontId="2"/>
  </si>
  <si>
    <t>平成24年度</t>
    <rPh sb="0" eb="2">
      <t>ヘイセイ</t>
    </rPh>
    <rPh sb="4" eb="6">
      <t>ネンド</t>
    </rPh>
    <phoneticPr fontId="2"/>
  </si>
  <si>
    <t>フットサル場</t>
    <rPh sb="5" eb="6">
      <t>ジョウ</t>
    </rPh>
    <phoneticPr fontId="2"/>
  </si>
  <si>
    <t>市民活動情報室</t>
    <rPh sb="2" eb="4">
      <t>カツドウ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</si>
  <si>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</si>
  <si>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その他</t>
    <rPh sb="2" eb="3">
      <t>タ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</si>
  <si>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</si>
  <si>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小計</t>
    <rPh sb="0" eb="2">
      <t>ショウケイ</t>
    </rPh>
    <phoneticPr fontId="2"/>
  </si>
  <si>
    <t>平成25年度</t>
    <rPh sb="0" eb="2">
      <t>ヘイセイ</t>
    </rPh>
    <rPh sb="4" eb="6">
      <t>ネンド</t>
    </rPh>
    <phoneticPr fontId="2"/>
  </si>
  <si>
    <t>1(2)</t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</si>
  <si>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</si>
  <si>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</si>
  <si>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</si>
  <si>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平成26年度</t>
    <rPh sb="0" eb="2">
      <t>ヘイセイ</t>
    </rPh>
    <rPh sb="4" eb="6">
      <t>ネンド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</si>
  <si>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</si>
  <si>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6">
      <t>セイトスウ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</si>
  <si>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</si>
  <si>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</si>
  <si>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</si>
  <si>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</si>
  <si>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</si>
  <si>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</si>
  <si>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</si>
  <si>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</si>
  <si>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</si>
  <si>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</si>
  <si>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-</t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</si>
  <si>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</si>
  <si>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公共職業能力開発施設等就学者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シュウガク</t>
    </rPh>
    <rPh sb="13" eb="14">
      <t>シャ</t>
    </rPh>
    <phoneticPr fontId="2"/>
  </si>
  <si>
    <t>就職者</t>
    <rPh sb="0" eb="2">
      <t>シュウショク</t>
    </rPh>
    <rPh sb="2" eb="3">
      <t>シャ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</si>
  <si>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</si>
  <si>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</si>
  <si>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</si>
  <si>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</si>
  <si>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高等学校等進学率（％）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</si>
  <si>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>27年</t>
    <rPh sb="2" eb="3">
      <t>ネン</t>
    </rPh>
    <phoneticPr fontId="2"/>
  </si>
  <si>
    <t>年　　度</t>
    <rPh sb="0" eb="1">
      <t>トシ</t>
    </rPh>
    <rPh sb="3" eb="4">
      <t>ド</t>
    </rPh>
    <phoneticPr fontId="2"/>
  </si>
  <si>
    <t>件　数</t>
    <rPh sb="0" eb="1">
      <t>ケン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</si>
  <si>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</si>
  <si>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件　　数</t>
    <rPh sb="0" eb="1">
      <t>ケン</t>
    </rPh>
    <rPh sb="3" eb="4">
      <t>スウ</t>
    </rPh>
    <phoneticPr fontId="2"/>
  </si>
  <si>
    <t>1年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</si>
  <si>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</si>
  <si>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</si>
  <si>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</si>
  <si>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</si>
  <si>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</si>
  <si>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23年度</t>
    <rPh sb="2" eb="3">
      <t>ネン</t>
    </rPh>
    <rPh sb="3" eb="4">
      <t>ド</t>
    </rPh>
    <phoneticPr fontId="2"/>
  </si>
  <si>
    <t>24年度</t>
    <rPh sb="2" eb="3">
      <t>ネン</t>
    </rPh>
    <rPh sb="3" eb="4">
      <t>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</si>
  <si>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</si>
  <si>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</si>
  <si>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粟野小学校</t>
    <rPh sb="0" eb="2">
      <t>アワノ</t>
    </rPh>
    <rPh sb="2" eb="5">
      <t>ショウガッコウ</t>
    </rPh>
    <phoneticPr fontId="2"/>
  </si>
  <si>
    <t>　　　　　　　15-6　　　児　童　・　生　徒　の　体　位　</t>
    <rPh sb="26" eb="27">
      <t>カラダ</t>
    </rPh>
    <rPh sb="28" eb="29">
      <t>イ</t>
    </rPh>
    <phoneticPr fontId="2"/>
  </si>
  <si>
    <t>28年</t>
    <rPh sb="2" eb="3">
      <t>ネン</t>
    </rPh>
    <phoneticPr fontId="2"/>
  </si>
  <si>
    <t>27年度</t>
    <rPh sb="2" eb="3">
      <t>ネン</t>
    </rPh>
    <rPh sb="3" eb="4">
      <t>ド</t>
    </rPh>
    <phoneticPr fontId="2"/>
  </si>
  <si>
    <t>平成26年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</si>
  <si>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</si>
  <si>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鹿沼
図書館</t>
    <rPh sb="0" eb="2">
      <t>カヌマ</t>
    </rPh>
    <rPh sb="3" eb="6">
      <t>トショカン</t>
    </rPh>
    <phoneticPr fontId="2"/>
  </si>
  <si>
    <t>平成27年度</t>
    <rPh sb="0" eb="2">
      <t>ヘイセイ</t>
    </rPh>
    <rPh sb="4" eb="6">
      <t>ネンド</t>
    </rPh>
    <phoneticPr fontId="2"/>
  </si>
  <si>
    <t>－</t>
  </si>
  <si>
    <t>会議室A　　　　</t>
    <phoneticPr fontId="2"/>
  </si>
  <si>
    <t>会議室B</t>
    <phoneticPr fontId="2"/>
  </si>
  <si>
    <t>イベントホール</t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</si>
  <si>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</si>
  <si>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</si>
  <si>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 xml:space="preserve">   　   市指定無形民俗文化財は12件あるが保存団体は15団体</t>
    <rPh sb="7" eb="8">
      <t>シ</t>
    </rPh>
    <rPh sb="8" eb="10">
      <t>シテイ</t>
    </rPh>
    <rPh sb="10" eb="12">
      <t>ムケイ</t>
    </rPh>
    <rPh sb="12" eb="14">
      <t>ミンゾク</t>
    </rPh>
    <rPh sb="14" eb="17">
      <t>ブンカザイ</t>
    </rPh>
    <rPh sb="20" eb="21">
      <t>ケン</t>
    </rPh>
    <rPh sb="24" eb="26">
      <t>ホゾン</t>
    </rPh>
    <rPh sb="26" eb="28">
      <t>ダンタイ</t>
    </rPh>
    <rPh sb="31" eb="33">
      <t>ダンタイ</t>
    </rPh>
    <phoneticPr fontId="2"/>
  </si>
  <si>
    <t>　(注）国選択無形民俗文化財3件のうち、1件は県指定、1件は市指定と重複している</t>
    <rPh sb="2" eb="3">
      <t>チュウ</t>
    </rPh>
    <rPh sb="7" eb="9">
      <t>ムケイ</t>
    </rPh>
    <rPh sb="9" eb="10">
      <t>ミンゾク</t>
    </rPh>
    <rPh sb="10" eb="11">
      <t>ゾク</t>
    </rPh>
    <rPh sb="11" eb="14">
      <t>ブンカザイ</t>
    </rPh>
    <rPh sb="15" eb="16">
      <t>ケン</t>
    </rPh>
    <rPh sb="21" eb="22">
      <t>ケン</t>
    </rPh>
    <rPh sb="23" eb="24">
      <t>ケン</t>
    </rPh>
    <rPh sb="24" eb="26">
      <t>シテイ</t>
    </rPh>
    <rPh sb="28" eb="29">
      <t>ケン</t>
    </rPh>
    <rPh sb="30" eb="31">
      <t>シ</t>
    </rPh>
    <rPh sb="31" eb="33">
      <t>シテイ</t>
    </rPh>
    <rPh sb="34" eb="36">
      <t>チョウフク</t>
    </rPh>
    <phoneticPr fontId="2"/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</si>
  <si>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</si>
  <si>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</si>
  <si>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</si>
  <si>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</si>
  <si>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</si>
  <si>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</si>
  <si>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</si>
  <si>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</si>
  <si>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</si>
  <si>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</si>
  <si>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</si>
  <si>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（注）　その他は、雑誌とグリーンの合計</t>
    <rPh sb="1" eb="2">
      <t>チュウ</t>
    </rPh>
    <rPh sb="6" eb="7">
      <t>タ</t>
    </rPh>
    <rPh sb="9" eb="11">
      <t>ザッシ</t>
    </rPh>
    <rPh sb="17" eb="19">
      <t>ゴウケイ</t>
    </rPh>
    <phoneticPr fontId="2"/>
  </si>
  <si>
    <t>（注2）　一般書には、郷土資料、参考図書、グリーン、ハンディキャップ、雑誌、視聴覚資料を含む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35" eb="37">
      <t>ザッシ</t>
    </rPh>
    <rPh sb="38" eb="41">
      <t>シチョウカク</t>
    </rPh>
    <rPh sb="41" eb="43">
      <t>シリョウ</t>
    </rPh>
    <rPh sb="44" eb="45">
      <t>フク</t>
    </rPh>
    <phoneticPr fontId="2"/>
  </si>
  <si>
    <t>(注）　24年度から研修室は事務室、創作室は作業室となり、貸館停止となっている。</t>
    <rPh sb="1" eb="2">
      <t>チュウ</t>
    </rPh>
    <rPh sb="6" eb="7">
      <t>ネン</t>
    </rPh>
    <rPh sb="7" eb="8">
      <t>ド</t>
    </rPh>
    <rPh sb="10" eb="13">
      <t>ケンシュウシツ</t>
    </rPh>
    <rPh sb="14" eb="17">
      <t>ジムシツ</t>
    </rPh>
    <rPh sb="18" eb="20">
      <t>ソウサク</t>
    </rPh>
    <rPh sb="20" eb="21">
      <t>シツ</t>
    </rPh>
    <rPh sb="22" eb="25">
      <t>サギョウシツ</t>
    </rPh>
    <rPh sb="29" eb="30">
      <t>カシ</t>
    </rPh>
    <rPh sb="30" eb="31">
      <t>カン</t>
    </rPh>
    <rPh sb="31" eb="33">
      <t>テイシ</t>
    </rPh>
    <phoneticPr fontId="2"/>
  </si>
  <si>
    <t>（注）　石蔵は平成25年10月から貸出中止</t>
    <rPh sb="1" eb="2">
      <t>チュウ</t>
    </rPh>
    <rPh sb="4" eb="5">
      <t>イシ</t>
    </rPh>
    <rPh sb="5" eb="6">
      <t>グラ</t>
    </rPh>
    <rPh sb="7" eb="9">
      <t>ヘイセイ</t>
    </rPh>
    <rPh sb="11" eb="12">
      <t>ネン</t>
    </rPh>
    <rPh sb="14" eb="15">
      <t>ガツ</t>
    </rPh>
    <rPh sb="17" eb="19">
      <t>カシダシ</t>
    </rPh>
    <rPh sb="19" eb="21">
      <t>チュウシ</t>
    </rPh>
    <phoneticPr fontId="2"/>
  </si>
  <si>
    <t>27表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</si>
  <si>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28表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</si>
  <si>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</si>
  <si>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</si>
  <si>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（平成29年5月1日現在）</t>
    <rPh sb="1" eb="3">
      <t>ヘイセイ</t>
    </rPh>
    <rPh sb="5" eb="6">
      <t>ネン</t>
    </rPh>
    <rPh sb="6" eb="8">
      <t>５ガツ</t>
    </rPh>
    <rPh sb="8" eb="10">
      <t>１ニチ</t>
    </rPh>
    <rPh sb="10" eb="12">
      <t>ゲンザイ</t>
    </rPh>
    <phoneticPr fontId="2"/>
  </si>
  <si>
    <t>平成27年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</si>
  <si>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</si>
  <si>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平成28年度</t>
    <rPh sb="0" eb="2">
      <t>ヘイセイ</t>
    </rPh>
    <rPh sb="4" eb="6">
      <t>ネンド</t>
    </rPh>
    <phoneticPr fontId="2"/>
  </si>
  <si>
    <t>（平成28年度末現在）</t>
    <rPh sb="1" eb="3">
      <t>ヘイセイ</t>
    </rPh>
    <rPh sb="5" eb="8">
      <t>カクネンドマツ</t>
    </rPh>
    <rPh sb="8" eb="10">
      <t>ゲンザイ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</si>
  <si>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</si>
  <si>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プール</t>
    <phoneticPr fontId="2"/>
  </si>
  <si>
    <t>-</t>
    <phoneticPr fontId="2"/>
  </si>
  <si>
    <t>（注）　清洲第二・永野・上粕尾小学校は、社会体育施設プールを使用</t>
    <phoneticPr fontId="2"/>
  </si>
  <si>
    <t>（鹿沼平均：平成29年12月20日現在、その他：平成29年5月1日）</t>
    <rPh sb="1" eb="3">
      <t>カヌマ</t>
    </rPh>
    <rPh sb="3" eb="5">
      <t>ヘイキン</t>
    </rPh>
    <rPh sb="6" eb="8">
      <t>ヘイセイ</t>
    </rPh>
    <rPh sb="10" eb="11">
      <t>ネン</t>
    </rPh>
    <rPh sb="13" eb="14">
      <t>ガツ</t>
    </rPh>
    <rPh sb="16" eb="19">
      <t>ニチゲンザイ</t>
    </rPh>
    <rPh sb="17" eb="19">
      <t>ゲンザイ</t>
    </rPh>
    <rPh sb="22" eb="23">
      <t>タ</t>
    </rPh>
    <rPh sb="24" eb="26">
      <t>ヘイセイ</t>
    </rPh>
    <rPh sb="28" eb="29">
      <t>ネン</t>
    </rPh>
    <rPh sb="30" eb="31">
      <t>ガツ</t>
    </rPh>
    <rPh sb="32" eb="33">
      <t>ニチ</t>
    </rPh>
    <phoneticPr fontId="2"/>
  </si>
  <si>
    <t>-</t>
    <phoneticPr fontId="2"/>
  </si>
  <si>
    <t>LD</t>
    <phoneticPr fontId="2"/>
  </si>
  <si>
    <t>１６ミリ
フィルム</t>
    <phoneticPr fontId="2"/>
  </si>
  <si>
    <t>DVD</t>
    <phoneticPr fontId="2"/>
  </si>
  <si>
    <t>ビデオ
テープ</t>
    <phoneticPr fontId="2"/>
  </si>
  <si>
    <t>カセット
テープ</t>
    <phoneticPr fontId="2"/>
  </si>
  <si>
    <t>CD</t>
    <phoneticPr fontId="2"/>
  </si>
  <si>
    <t>ﾚﾌｧﾚﾝｽ</t>
    <phoneticPr fontId="2"/>
  </si>
  <si>
    <t>-</t>
    <phoneticPr fontId="2"/>
  </si>
  <si>
    <t>年　　度</t>
    <phoneticPr fontId="2"/>
  </si>
  <si>
    <t>多目的広場</t>
    <phoneticPr fontId="2"/>
  </si>
  <si>
    <t>テニスコート</t>
    <phoneticPr fontId="2"/>
  </si>
  <si>
    <t>テニスコート</t>
    <phoneticPr fontId="2"/>
  </si>
  <si>
    <t>メイン
アリーナ</t>
    <phoneticPr fontId="2"/>
  </si>
  <si>
    <t>サブ
アリーナ</t>
    <phoneticPr fontId="2"/>
  </si>
  <si>
    <t>1(2)</t>
    <phoneticPr fontId="2"/>
  </si>
  <si>
    <t>年　　度</t>
    <phoneticPr fontId="2"/>
  </si>
  <si>
    <t>マルチメディア
講義室</t>
    <phoneticPr fontId="2"/>
  </si>
  <si>
    <t>学習室１</t>
    <phoneticPr fontId="2"/>
  </si>
  <si>
    <t>子育て情報室</t>
    <phoneticPr fontId="2"/>
  </si>
  <si>
    <t xml:space="preserve">マルチメディア
ヘルスケアルーム </t>
    <phoneticPr fontId="2"/>
  </si>
  <si>
    <t>年　度</t>
    <phoneticPr fontId="2"/>
  </si>
  <si>
    <t>第２和室</t>
    <phoneticPr fontId="2"/>
  </si>
  <si>
    <t>第１和室</t>
    <phoneticPr fontId="2"/>
  </si>
  <si>
    <t>ギャラリー</t>
    <phoneticPr fontId="2"/>
  </si>
  <si>
    <t>－</t>
    <phoneticPr fontId="2"/>
  </si>
  <si>
    <t>-</t>
    <phoneticPr fontId="2"/>
  </si>
  <si>
    <t>-</t>
    <phoneticPr fontId="2"/>
  </si>
  <si>
    <t>（注）上粕尾小学校は平成29年3月31日に閉校</t>
    <rPh sb="1" eb="2">
      <t>チュウ</t>
    </rPh>
    <rPh sb="3" eb="4">
      <t>カミ</t>
    </rPh>
    <rPh sb="4" eb="5">
      <t>カス</t>
    </rPh>
    <rPh sb="5" eb="6">
      <t>オ</t>
    </rPh>
    <rPh sb="6" eb="9">
      <t>ショウガッコウ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ヘイコウ</t>
    </rPh>
    <phoneticPr fontId="2"/>
  </si>
  <si>
    <t>平成29年</t>
    <rPh sb="0" eb="2">
      <t>ヘイセイ</t>
    </rPh>
    <rPh sb="4" eb="5">
      <t>ネン</t>
    </rPh>
    <phoneticPr fontId="2"/>
  </si>
  <si>
    <t>教員一人あたり児童数</t>
    <rPh sb="0" eb="2">
      <t>キョウイン</t>
    </rPh>
    <rPh sb="2" eb="4">
      <t>ヒトリ</t>
    </rPh>
    <rPh sb="7" eb="9">
      <t>ジドウ</t>
    </rPh>
    <rPh sb="9" eb="10">
      <t>スウ</t>
    </rPh>
    <phoneticPr fontId="2"/>
  </si>
  <si>
    <t>教員一人あたり生徒数</t>
    <rPh sb="0" eb="2">
      <t>キョウイン</t>
    </rPh>
    <rPh sb="2" eb="4">
      <t>ヒトリ</t>
    </rPh>
    <rPh sb="7" eb="10">
      <t>セイトスウ</t>
    </rPh>
    <phoneticPr fontId="2"/>
  </si>
  <si>
    <t>平成29年</t>
    <rPh sb="0" eb="2">
      <t>ヘイセイ</t>
    </rPh>
    <rPh sb="4" eb="5">
      <t>ネン</t>
    </rPh>
    <phoneticPr fontId="2"/>
  </si>
  <si>
    <t>資料：鹿沼平均は平成29年度鹿沼市教育委員会調、その他は「平成28年度学校保健統計調査報告書」</t>
    <rPh sb="0" eb="2">
      <t>シリョウ</t>
    </rPh>
    <rPh sb="3" eb="5">
      <t>カヌマ</t>
    </rPh>
    <rPh sb="5" eb="7">
      <t>ヘイキン</t>
    </rPh>
    <rPh sb="8" eb="10">
      <t>ヘイセイ</t>
    </rPh>
    <rPh sb="12" eb="14">
      <t>ネンド</t>
    </rPh>
    <rPh sb="14" eb="17">
      <t>カヌマシ</t>
    </rPh>
    <rPh sb="17" eb="19">
      <t>キョウイク</t>
    </rPh>
    <rPh sb="19" eb="22">
      <t>イインカイ</t>
    </rPh>
    <rPh sb="22" eb="23">
      <t>シラベ</t>
    </rPh>
    <rPh sb="26" eb="27">
      <t>タ</t>
    </rPh>
    <rPh sb="29" eb="31">
      <t>ヘイセイ</t>
    </rPh>
    <rPh sb="33" eb="35">
      <t>ネンド</t>
    </rPh>
    <rPh sb="35" eb="37">
      <t>ガッコウ</t>
    </rPh>
    <rPh sb="37" eb="39">
      <t>ホケン</t>
    </rPh>
    <rPh sb="39" eb="41">
      <t>トウケイ</t>
    </rPh>
    <rPh sb="41" eb="43">
      <t>チョウサ</t>
    </rPh>
    <rPh sb="43" eb="46">
      <t>ホウコクショ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</si>
  <si>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</si>
  <si>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</si>
  <si>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-</t>
    <phoneticPr fontId="2"/>
  </si>
  <si>
    <t>-</t>
    <phoneticPr fontId="2"/>
  </si>
  <si>
    <t>15-16  各種団体</t>
    <rPh sb="7" eb="9">
      <t>カクシュ</t>
    </rPh>
    <rPh sb="9" eb="11">
      <t>ダンタイ</t>
    </rPh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</si>
  <si>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</si>
  <si>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年　　　　度</t>
    <rPh sb="0" eb="1">
      <t>トシ</t>
    </rPh>
    <rPh sb="5" eb="6">
      <t>ド</t>
    </rPh>
    <phoneticPr fontId="2"/>
  </si>
  <si>
    <t>ＰＴＡ</t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</si>
  <si>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</si>
  <si>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体育協会</t>
    <rPh sb="0" eb="2">
      <t>タイイク</t>
    </rPh>
    <rPh sb="2" eb="4">
      <t>キョウカイ</t>
    </rPh>
    <phoneticPr fontId="2"/>
  </si>
  <si>
    <t>スポーツ少年団</t>
    <rPh sb="4" eb="7">
      <t>ショウネンダン</t>
    </rPh>
    <phoneticPr fontId="2"/>
  </si>
  <si>
    <t>青年団体</t>
    <rPh sb="0" eb="2">
      <t>セイネン</t>
    </rPh>
    <rPh sb="2" eb="4">
      <t>ダンタイ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</si>
  <si>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</si>
  <si>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</si>
  <si>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</si>
  <si>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</si>
  <si>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</si>
  <si>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</si>
  <si>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</si>
  <si>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</si>
  <si>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</si>
  <si>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県平均</t>
    <phoneticPr fontId="2"/>
  </si>
  <si>
    <t>専修学校（高等課程）
進学者</t>
    <rPh sb="0" eb="2">
      <t>センシュウ</t>
    </rPh>
    <rPh sb="2" eb="4">
      <t>ガッコウ</t>
    </rPh>
    <rPh sb="5" eb="7">
      <t>コウトウ</t>
    </rPh>
    <rPh sb="7" eb="9">
      <t>カテイ</t>
    </rPh>
    <rPh sb="11" eb="13">
      <t>シンガク</t>
    </rPh>
    <rPh sb="13" eb="14">
      <t>シャ</t>
    </rPh>
    <phoneticPr fontId="2"/>
  </si>
  <si>
    <t>専修学校（専門課程）
進学者</t>
    <rPh sb="0" eb="2">
      <t>センシュウ</t>
    </rPh>
    <rPh sb="2" eb="4">
      <t>ガッコウ</t>
    </rPh>
    <rPh sb="5" eb="7">
      <t>センモン</t>
    </rPh>
    <rPh sb="7" eb="9">
      <t>カテイ</t>
    </rPh>
    <rPh sb="11" eb="13">
      <t>シンガク</t>
    </rPh>
    <rPh sb="13" eb="14">
      <t>シャ</t>
    </rPh>
    <phoneticPr fontId="2"/>
  </si>
  <si>
    <t>専修学校（一般過程）等
入学者</t>
    <rPh sb="5" eb="7">
      <t>イッパン</t>
    </rPh>
    <rPh sb="7" eb="9">
      <t>カテイ</t>
    </rPh>
    <phoneticPr fontId="2"/>
  </si>
  <si>
    <t>公共職業能力開発施設等
就学者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2" eb="14">
      <t>シュウガク</t>
    </rPh>
    <rPh sb="14" eb="15">
      <t>シャ</t>
    </rPh>
    <phoneticPr fontId="2"/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</si>
  <si>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</si>
  <si>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考古
資料</t>
    <rPh sb="0" eb="2">
      <t>コウコ</t>
    </rPh>
    <rPh sb="3" eb="5">
      <t>シリョウ</t>
    </rPh>
    <phoneticPr fontId="2"/>
  </si>
  <si>
    <t>歴史
資料</t>
    <rPh sb="0" eb="2">
      <t>レキシ</t>
    </rPh>
    <rPh sb="3" eb="5">
      <t>シリョウ</t>
    </rPh>
    <phoneticPr fontId="2"/>
  </si>
  <si>
    <t>卒業者
総数</t>
    <rPh sb="0" eb="3">
      <t>ソツギョウシャ</t>
    </rPh>
    <rPh sb="4" eb="6">
      <t>ソウスウ</t>
    </rPh>
    <phoneticPr fontId="2"/>
  </si>
  <si>
    <t>卒業者
総数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</si>
</sst>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0.0"/>
    <numFmt numFmtId="179" formatCode="#,##0.0;[Red]\-#,##0.0"/>
    <numFmt numFmtId="180" formatCode="#,##0.0_ ;[Red]\-#,##0.0\ "/>
    <numFmt numFmtId="181" formatCode="#,##0_);[Red]\(#,##0\)"/>
    <numFmt numFmtId="182" formatCode="0_ "/>
    <numFmt numFmtId="183" formatCode="0.0_);[Red]\(0.0\)"/>
    <numFmt numFmtId="184" formatCode="#,##0;[Red]#,##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8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38" fontId="12" fillId="0" borderId="0" xfId="1" applyFont="1" applyFill="1"/>
    <xf numFmtId="38" fontId="11" fillId="0" borderId="0" xfId="1" applyFont="1" applyFill="1"/>
    <xf numFmtId="0" fontId="13" fillId="0" borderId="0" xfId="0" applyFont="1" applyFill="1"/>
    <xf numFmtId="176" fontId="4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/>
    </xf>
    <xf numFmtId="38" fontId="12" fillId="0" borderId="2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distributed" vertical="center" justifyLastLine="1"/>
    </xf>
    <xf numFmtId="38" fontId="9" fillId="0" borderId="0" xfId="1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 justifyLastLine="1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4" fillId="0" borderId="2" xfId="0" applyNumberFormat="1" applyFont="1" applyFill="1" applyBorder="1" applyAlignment="1">
      <alignment horizontal="distributed" vertical="center" justifyLastLine="1"/>
    </xf>
    <xf numFmtId="181" fontId="9" fillId="0" borderId="0" xfId="0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9" fillId="0" borderId="0" xfId="0" applyNumberFormat="1" applyFont="1" applyFill="1" applyBorder="1" applyAlignment="1">
      <alignment horizontal="left" vertical="center"/>
    </xf>
    <xf numFmtId="183" fontId="4" fillId="0" borderId="0" xfId="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176" fontId="4" fillId="0" borderId="3" xfId="1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177" fontId="10" fillId="0" borderId="6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177" fontId="10" fillId="0" borderId="19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horizontal="right" vertical="center"/>
    </xf>
    <xf numFmtId="49" fontId="10" fillId="0" borderId="12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20" xfId="1" applyFont="1" applyFill="1" applyBorder="1" applyAlignment="1">
      <alignment vertical="center"/>
    </xf>
    <xf numFmtId="0" fontId="20" fillId="0" borderId="0" xfId="0" applyFont="1" applyFill="1"/>
    <xf numFmtId="182" fontId="20" fillId="0" borderId="0" xfId="0" applyNumberFormat="1" applyFont="1" applyFill="1" applyBorder="1" applyAlignment="1">
      <alignment horizontal="center" vertical="center"/>
    </xf>
    <xf numFmtId="182" fontId="20" fillId="0" borderId="0" xfId="0" applyNumberFormat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0" fontId="19" fillId="0" borderId="0" xfId="0" applyFont="1" applyFill="1"/>
    <xf numFmtId="182" fontId="1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38" fontId="12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distributed"/>
    </xf>
    <xf numFmtId="177" fontId="4" fillId="0" borderId="0" xfId="0" applyNumberFormat="1" applyFont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/>
    </xf>
    <xf numFmtId="38" fontId="4" fillId="0" borderId="1" xfId="1" applyFont="1" applyFill="1" applyBorder="1" applyAlignment="1">
      <alignment horizontal="right" vertical="center" justifyLastLine="1"/>
    </xf>
    <xf numFmtId="38" fontId="4" fillId="0" borderId="0" xfId="1" applyFont="1" applyFill="1" applyBorder="1" applyAlignment="1">
      <alignment horizontal="right" vertical="center" justifyLastLine="1"/>
    </xf>
    <xf numFmtId="38" fontId="21" fillId="0" borderId="0" xfId="1" applyFont="1" applyFill="1" applyBorder="1" applyAlignment="1">
      <alignment vertical="center"/>
    </xf>
    <xf numFmtId="38" fontId="21" fillId="0" borderId="0" xfId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10" fillId="0" borderId="22" xfId="0" applyNumberFormat="1" applyFont="1" applyFill="1" applyBorder="1" applyAlignment="1">
      <alignment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 justifyLastLine="1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3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vertical="center"/>
    </xf>
    <xf numFmtId="0" fontId="20" fillId="0" borderId="0" xfId="0" applyFont="1"/>
    <xf numFmtId="38" fontId="18" fillId="0" borderId="0" xfId="1" applyFont="1" applyFill="1" applyAlignment="1">
      <alignment vertical="center"/>
    </xf>
    <xf numFmtId="177" fontId="10" fillId="0" borderId="25" xfId="0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12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/>
    <xf numFmtId="182" fontId="4" fillId="0" borderId="2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0" fontId="2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56" fontId="25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181" fontId="5" fillId="0" borderId="2" xfId="0" applyNumberFormat="1" applyFont="1" applyFill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0" fontId="27" fillId="0" borderId="0" xfId="0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5" fillId="0" borderId="0" xfId="0" applyFont="1"/>
    <xf numFmtId="38" fontId="12" fillId="0" borderId="0" xfId="1" applyFont="1" applyFill="1" applyBorder="1"/>
    <xf numFmtId="0" fontId="12" fillId="0" borderId="5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 justifyLastLine="1"/>
    </xf>
    <xf numFmtId="0" fontId="15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vertical="center" justifyLastLine="1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distributed" vertical="center"/>
    </xf>
    <xf numFmtId="0" fontId="12" fillId="0" borderId="21" xfId="0" applyFont="1" applyFill="1" applyBorder="1" applyAlignment="1">
      <alignment vertical="center" justifyLastLine="1"/>
    </xf>
    <xf numFmtId="0" fontId="12" fillId="0" borderId="24" xfId="0" applyFont="1" applyFill="1" applyBorder="1" applyAlignment="1">
      <alignment horizontal="center" vertical="center" justifyLastLine="1"/>
    </xf>
    <xf numFmtId="0" fontId="12" fillId="0" borderId="26" xfId="0" applyFont="1" applyFill="1" applyBorder="1" applyAlignment="1">
      <alignment horizontal="center" vertical="center" justifyLastLine="1"/>
    </xf>
    <xf numFmtId="177" fontId="6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177" fontId="10" fillId="0" borderId="16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>
      <alignment vertical="center"/>
    </xf>
    <xf numFmtId="177" fontId="10" fillId="0" borderId="28" xfId="0" applyNumberFormat="1" applyFont="1" applyFill="1" applyBorder="1" applyAlignment="1">
      <alignment vertical="center"/>
    </xf>
    <xf numFmtId="177" fontId="10" fillId="0" borderId="14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8" xfId="1" applyNumberFormat="1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vertical="center"/>
    </xf>
    <xf numFmtId="0" fontId="31" fillId="0" borderId="0" xfId="0" applyFont="1" applyFill="1" applyAlignment="1">
      <alignment horizontal="justify" vertical="center"/>
    </xf>
    <xf numFmtId="0" fontId="31" fillId="0" borderId="0" xfId="0" applyFont="1" applyAlignment="1">
      <alignment horizontal="justify" vertical="center"/>
    </xf>
    <xf numFmtId="177" fontId="32" fillId="0" borderId="2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77" fontId="15" fillId="0" borderId="18" xfId="0" applyNumberFormat="1" applyFont="1" applyFill="1" applyBorder="1" applyAlignment="1">
      <alignment vertical="center"/>
    </xf>
    <xf numFmtId="177" fontId="15" fillId="0" borderId="22" xfId="0" applyNumberFormat="1" applyFont="1" applyFill="1" applyBorder="1" applyAlignment="1">
      <alignment vertical="center"/>
    </xf>
    <xf numFmtId="177" fontId="15" fillId="0" borderId="6" xfId="0" applyNumberFormat="1" applyFont="1" applyFill="1" applyBorder="1" applyAlignment="1">
      <alignment vertical="center"/>
    </xf>
    <xf numFmtId="177" fontId="15" fillId="0" borderId="16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177" fontId="15" fillId="0" borderId="23" xfId="0" applyNumberFormat="1" applyFont="1" applyFill="1" applyBorder="1" applyAlignment="1">
      <alignment vertical="center"/>
    </xf>
    <xf numFmtId="177" fontId="15" fillId="0" borderId="12" xfId="0" applyNumberFormat="1" applyFont="1" applyFill="1" applyBorder="1" applyAlignment="1">
      <alignment vertical="center"/>
    </xf>
    <xf numFmtId="177" fontId="15" fillId="0" borderId="27" xfId="0" applyNumberFormat="1" applyFont="1" applyFill="1" applyBorder="1" applyAlignment="1">
      <alignment vertical="center"/>
    </xf>
    <xf numFmtId="177" fontId="15" fillId="0" borderId="12" xfId="0" applyNumberFormat="1" applyFont="1" applyFill="1" applyBorder="1" applyAlignment="1">
      <alignment horizontal="right" vertical="center"/>
    </xf>
    <xf numFmtId="49" fontId="15" fillId="0" borderId="12" xfId="0" applyNumberFormat="1" applyFont="1" applyFill="1" applyBorder="1" applyAlignment="1">
      <alignment horizontal="right" vertical="center"/>
    </xf>
    <xf numFmtId="177" fontId="15" fillId="0" borderId="25" xfId="0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vertical="center"/>
    </xf>
    <xf numFmtId="177" fontId="15" fillId="0" borderId="3" xfId="0" applyNumberFormat="1" applyFont="1" applyFill="1" applyBorder="1" applyAlignment="1">
      <alignment vertical="center"/>
    </xf>
    <xf numFmtId="177" fontId="15" fillId="0" borderId="28" xfId="0" applyNumberFormat="1" applyFont="1" applyFill="1" applyBorder="1" applyAlignment="1">
      <alignment vertical="center"/>
    </xf>
    <xf numFmtId="177" fontId="15" fillId="0" borderId="17" xfId="0" applyNumberFormat="1" applyFont="1" applyFill="1" applyBorder="1" applyAlignment="1">
      <alignment vertical="center"/>
    </xf>
    <xf numFmtId="177" fontId="15" fillId="0" borderId="14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right" vertical="center"/>
    </xf>
    <xf numFmtId="177" fontId="15" fillId="0" borderId="2" xfId="0" applyNumberFormat="1" applyFont="1" applyFill="1" applyBorder="1" applyAlignment="1">
      <alignment vertical="center"/>
    </xf>
    <xf numFmtId="177" fontId="15" fillId="0" borderId="5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/>
    </xf>
    <xf numFmtId="176" fontId="6" fillId="0" borderId="10" xfId="1" applyNumberFormat="1" applyFont="1" applyFill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176" fontId="12" fillId="0" borderId="3" xfId="2" applyNumberFormat="1" applyFont="1" applyFill="1" applyBorder="1" applyAlignment="1">
      <alignment horizontal="right" vertical="center"/>
    </xf>
    <xf numFmtId="41" fontId="12" fillId="0" borderId="3" xfId="2" applyNumberFormat="1" applyFont="1" applyFill="1" applyBorder="1" applyAlignment="1">
      <alignment horizontal="right" vertical="center"/>
    </xf>
    <xf numFmtId="41" fontId="12" fillId="0" borderId="4" xfId="2" applyNumberFormat="1" applyFont="1" applyFill="1" applyBorder="1" applyAlignment="1">
      <alignment horizontal="right" vertical="center"/>
    </xf>
    <xf numFmtId="41" fontId="12" fillId="0" borderId="34" xfId="2" applyNumberFormat="1" applyFont="1" applyFill="1" applyBorder="1" applyAlignment="1">
      <alignment horizontal="right" vertical="center"/>
    </xf>
    <xf numFmtId="176" fontId="12" fillId="0" borderId="1" xfId="2" applyNumberFormat="1" applyFont="1" applyFill="1" applyBorder="1" applyAlignment="1">
      <alignment horizontal="right" vertical="center"/>
    </xf>
    <xf numFmtId="176" fontId="12" fillId="0" borderId="4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176" fontId="12" fillId="0" borderId="3" xfId="2" applyNumberFormat="1" applyFont="1" applyFill="1" applyBorder="1" applyAlignment="1">
      <alignment vertical="center"/>
    </xf>
    <xf numFmtId="176" fontId="12" fillId="0" borderId="4" xfId="2" applyNumberFormat="1" applyFont="1" applyFill="1" applyBorder="1" applyAlignment="1">
      <alignment vertical="center"/>
    </xf>
    <xf numFmtId="176" fontId="12" fillId="0" borderId="36" xfId="2" applyNumberFormat="1" applyFont="1" applyFill="1" applyBorder="1" applyAlignment="1">
      <alignment vertical="center"/>
    </xf>
    <xf numFmtId="176" fontId="12" fillId="0" borderId="1" xfId="2" applyNumberFormat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vertical="center"/>
    </xf>
    <xf numFmtId="38" fontId="12" fillId="0" borderId="0" xfId="1" applyFont="1"/>
    <xf numFmtId="178" fontId="12" fillId="0" borderId="0" xfId="0" applyNumberFormat="1" applyFont="1"/>
    <xf numFmtId="0" fontId="1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33" fillId="0" borderId="0" xfId="1" applyFont="1" applyFill="1" applyBorder="1" applyAlignment="1">
      <alignment vertical="center"/>
    </xf>
    <xf numFmtId="0" fontId="35" fillId="0" borderId="0" xfId="0" applyFont="1"/>
    <xf numFmtId="38" fontId="33" fillId="0" borderId="0" xfId="1" applyFont="1" applyFill="1" applyAlignment="1">
      <alignment vertical="center"/>
    </xf>
    <xf numFmtId="38" fontId="36" fillId="0" borderId="0" xfId="1" applyFont="1" applyFill="1" applyBorder="1" applyAlignment="1">
      <alignment vertical="center"/>
    </xf>
    <xf numFmtId="38" fontId="36" fillId="0" borderId="0" xfId="1" applyFont="1" applyFill="1" applyAlignment="1">
      <alignment vertical="center"/>
    </xf>
    <xf numFmtId="38" fontId="35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184" fontId="4" fillId="0" borderId="6" xfId="0" applyNumberFormat="1" applyFont="1" applyFill="1" applyBorder="1" applyAlignment="1">
      <alignment vertical="center"/>
    </xf>
    <xf numFmtId="183" fontId="4" fillId="0" borderId="3" xfId="4" applyNumberFormat="1" applyFont="1" applyFill="1" applyBorder="1" applyAlignment="1">
      <alignment vertical="center"/>
    </xf>
    <xf numFmtId="38" fontId="4" fillId="0" borderId="6" xfId="4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vertical="center"/>
    </xf>
    <xf numFmtId="38" fontId="6" fillId="0" borderId="16" xfId="4" applyFont="1" applyFill="1" applyBorder="1" applyAlignment="1">
      <alignment horizontal="right" vertical="center"/>
    </xf>
    <xf numFmtId="184" fontId="4" fillId="0" borderId="3" xfId="0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84" fontId="6" fillId="0" borderId="3" xfId="0" applyNumberFormat="1" applyFont="1" applyFill="1" applyBorder="1" applyAlignment="1">
      <alignment vertical="center"/>
    </xf>
    <xf numFmtId="183" fontId="6" fillId="0" borderId="3" xfId="4" applyNumberFormat="1" applyFont="1" applyFill="1" applyBorder="1" applyAlignment="1">
      <alignment vertical="center"/>
    </xf>
    <xf numFmtId="184" fontId="6" fillId="3" borderId="3" xfId="0" applyNumberFormat="1" applyFont="1" applyFill="1" applyBorder="1" applyAlignment="1">
      <alignment vertical="center"/>
    </xf>
    <xf numFmtId="184" fontId="6" fillId="0" borderId="28" xfId="0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38" fontId="6" fillId="0" borderId="4" xfId="4" applyFont="1" applyFill="1" applyBorder="1" applyAlignment="1">
      <alignment horizontal="right" vertical="center"/>
    </xf>
    <xf numFmtId="176" fontId="4" fillId="0" borderId="4" xfId="4" applyNumberFormat="1" applyFont="1" applyFill="1" applyBorder="1" applyAlignment="1">
      <alignment horizontal="right" vertical="center"/>
    </xf>
    <xf numFmtId="184" fontId="6" fillId="0" borderId="8" xfId="0" applyNumberFormat="1" applyFont="1" applyFill="1" applyBorder="1" applyAlignment="1">
      <alignment vertical="center"/>
    </xf>
    <xf numFmtId="183" fontId="6" fillId="0" borderId="8" xfId="4" applyNumberFormat="1" applyFont="1" applyFill="1" applyBorder="1" applyAlignment="1">
      <alignment vertical="center"/>
    </xf>
    <xf numFmtId="179" fontId="4" fillId="0" borderId="1" xfId="4" applyNumberFormat="1" applyFont="1" applyFill="1" applyBorder="1" applyAlignment="1">
      <alignment vertical="center"/>
    </xf>
    <xf numFmtId="179" fontId="4" fillId="0" borderId="3" xfId="4" applyNumberFormat="1" applyFont="1" applyFill="1" applyBorder="1" applyAlignment="1">
      <alignment vertical="center"/>
    </xf>
    <xf numFmtId="179" fontId="4" fillId="0" borderId="0" xfId="4" applyNumberFormat="1" applyFont="1" applyFill="1" applyBorder="1" applyAlignment="1">
      <alignment vertical="center"/>
    </xf>
    <xf numFmtId="179" fontId="4" fillId="0" borderId="22" xfId="4" applyNumberFormat="1" applyFont="1" applyFill="1" applyBorder="1" applyAlignment="1">
      <alignment vertical="center"/>
    </xf>
    <xf numFmtId="179" fontId="4" fillId="0" borderId="6" xfId="4" applyNumberFormat="1" applyFont="1" applyFill="1" applyBorder="1" applyAlignment="1">
      <alignment vertical="center"/>
    </xf>
    <xf numFmtId="179" fontId="4" fillId="0" borderId="16" xfId="4" applyNumberFormat="1" applyFont="1" applyFill="1" applyBorder="1" applyAlignment="1">
      <alignment vertical="center"/>
    </xf>
    <xf numFmtId="179" fontId="4" fillId="0" borderId="30" xfId="4" applyNumberFormat="1" applyFont="1" applyFill="1" applyBorder="1" applyAlignment="1">
      <alignment vertical="center"/>
    </xf>
    <xf numFmtId="179" fontId="4" fillId="0" borderId="11" xfId="4" applyNumberFormat="1" applyFont="1" applyFill="1" applyBorder="1" applyAlignment="1">
      <alignment vertical="center"/>
    </xf>
    <xf numFmtId="179" fontId="4" fillId="0" borderId="29" xfId="4" applyNumberFormat="1" applyFont="1" applyFill="1" applyBorder="1" applyAlignment="1">
      <alignment vertical="center"/>
    </xf>
    <xf numFmtId="176" fontId="4" fillId="0" borderId="28" xfId="4" applyNumberFormat="1" applyFont="1" applyFill="1" applyBorder="1" applyAlignment="1">
      <alignment vertical="center"/>
    </xf>
    <xf numFmtId="176" fontId="4" fillId="0" borderId="8" xfId="4" applyNumberFormat="1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right" vertical="center"/>
    </xf>
    <xf numFmtId="177" fontId="6" fillId="0" borderId="2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1" fontId="4" fillId="0" borderId="0" xfId="4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vertical="center"/>
    </xf>
    <xf numFmtId="176" fontId="6" fillId="0" borderId="28" xfId="4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4" fillId="0" borderId="3" xfId="4" applyNumberFormat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8" xfId="4" applyFont="1" applyFill="1" applyBorder="1" applyAlignment="1">
      <alignment horizontal="right" vertical="center" justifyLastLine="1"/>
    </xf>
    <xf numFmtId="38" fontId="6" fillId="0" borderId="13" xfId="4" applyFont="1" applyFill="1" applyBorder="1" applyAlignment="1">
      <alignment horizontal="right" vertical="center" justifyLastLine="1"/>
    </xf>
    <xf numFmtId="38" fontId="6" fillId="0" borderId="9" xfId="4" applyFont="1" applyFill="1" applyBorder="1" applyAlignment="1">
      <alignment horizontal="right" vertical="center" justifyLastLine="1"/>
    </xf>
    <xf numFmtId="38" fontId="6" fillId="0" borderId="28" xfId="4" applyFont="1" applyFill="1" applyBorder="1" applyAlignment="1">
      <alignment horizontal="right" vertical="center" justifyLastLine="1"/>
    </xf>
    <xf numFmtId="38" fontId="6" fillId="0" borderId="28" xfId="4" applyFont="1" applyFill="1" applyBorder="1" applyAlignment="1">
      <alignment vertical="center"/>
    </xf>
    <xf numFmtId="38" fontId="6" fillId="0" borderId="8" xfId="4" applyFont="1" applyFill="1" applyBorder="1" applyAlignment="1">
      <alignment vertical="center"/>
    </xf>
    <xf numFmtId="38" fontId="6" fillId="0" borderId="9" xfId="4" applyFont="1" applyFill="1" applyBorder="1" applyAlignment="1">
      <alignment vertical="center"/>
    </xf>
    <xf numFmtId="38" fontId="6" fillId="0" borderId="9" xfId="4" applyFont="1" applyFill="1" applyBorder="1" applyAlignment="1">
      <alignment horizontal="right" vertical="center"/>
    </xf>
    <xf numFmtId="38" fontId="6" fillId="0" borderId="28" xfId="4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8" xfId="4" applyFont="1" applyFill="1" applyBorder="1" applyAlignment="1">
      <alignment horizontal="right" vertical="center"/>
    </xf>
    <xf numFmtId="38" fontId="6" fillId="0" borderId="13" xfId="4" applyFont="1" applyFill="1" applyBorder="1" applyAlignment="1">
      <alignment vertical="center"/>
    </xf>
    <xf numFmtId="38" fontId="0" fillId="0" borderId="0" xfId="4" applyFont="1" applyFill="1" applyAlignment="1">
      <alignment vertical="center"/>
    </xf>
    <xf numFmtId="38" fontId="0" fillId="0" borderId="30" xfId="4" applyFont="1" applyFill="1" applyBorder="1" applyAlignment="1">
      <alignment vertical="center"/>
    </xf>
    <xf numFmtId="38" fontId="0" fillId="0" borderId="32" xfId="4" applyFont="1" applyFill="1" applyBorder="1" applyAlignment="1">
      <alignment vertical="center"/>
    </xf>
    <xf numFmtId="38" fontId="0" fillId="0" borderId="33" xfId="4" applyFont="1" applyFill="1" applyBorder="1" applyAlignment="1">
      <alignment vertical="center"/>
    </xf>
    <xf numFmtId="38" fontId="0" fillId="0" borderId="22" xfId="4" applyFont="1" applyFill="1" applyBorder="1" applyAlignment="1">
      <alignment vertical="center"/>
    </xf>
    <xf numFmtId="38" fontId="0" fillId="0" borderId="1" xfId="4" applyFont="1" applyFill="1" applyBorder="1" applyAlignment="1">
      <alignment vertical="center"/>
    </xf>
    <xf numFmtId="38" fontId="0" fillId="0" borderId="23" xfId="4" applyFont="1" applyFill="1" applyBorder="1" applyAlignment="1">
      <alignment vertical="center"/>
    </xf>
    <xf numFmtId="38" fontId="0" fillId="0" borderId="13" xfId="4" applyFont="1" applyFill="1" applyBorder="1" applyAlignment="1">
      <alignment vertical="center"/>
    </xf>
    <xf numFmtId="38" fontId="0" fillId="0" borderId="14" xfId="4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7" fillId="0" borderId="0" xfId="5" applyFont="1" applyFill="1">
      <alignment vertical="center"/>
    </xf>
    <xf numFmtId="0" fontId="37" fillId="0" borderId="0" xfId="5" applyFont="1" applyFill="1" applyBorder="1">
      <alignment vertical="center"/>
    </xf>
    <xf numFmtId="0" fontId="38" fillId="0" borderId="0" xfId="5" applyFont="1" applyFill="1">
      <alignment vertical="center"/>
    </xf>
    <xf numFmtId="0" fontId="38" fillId="0" borderId="0" xfId="5" applyFont="1" applyFill="1" applyBorder="1">
      <alignment vertical="center"/>
    </xf>
    <xf numFmtId="0" fontId="38" fillId="0" borderId="0" xfId="6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0" fillId="0" borderId="0" xfId="5" applyFont="1" applyFill="1" applyBorder="1">
      <alignment vertical="center"/>
    </xf>
    <xf numFmtId="38" fontId="37" fillId="0" borderId="0" xfId="5" applyNumberFormat="1" applyFont="1" applyFill="1" applyBorder="1">
      <alignment vertical="center"/>
    </xf>
    <xf numFmtId="0" fontId="39" fillId="0" borderId="0" xfId="6" applyFont="1" applyFill="1" applyBorder="1" applyAlignment="1">
      <alignment vertical="center"/>
    </xf>
    <xf numFmtId="38" fontId="39" fillId="0" borderId="28" xfId="4" applyFont="1" applyFill="1" applyBorder="1" applyAlignment="1">
      <alignment vertical="center"/>
    </xf>
    <xf numFmtId="38" fontId="39" fillId="0" borderId="9" xfId="4" applyFont="1" applyFill="1" applyBorder="1" applyAlignment="1">
      <alignment vertical="center"/>
    </xf>
    <xf numFmtId="38" fontId="39" fillId="0" borderId="8" xfId="4" applyFont="1" applyFill="1" applyBorder="1" applyAlignment="1">
      <alignment vertical="center"/>
    </xf>
    <xf numFmtId="38" fontId="39" fillId="0" borderId="13" xfId="4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vertical="center"/>
    </xf>
    <xf numFmtId="38" fontId="40" fillId="0" borderId="4" xfId="1" applyFont="1" applyFill="1" applyBorder="1" applyAlignment="1">
      <alignment vertical="center"/>
    </xf>
    <xf numFmtId="38" fontId="40" fillId="0" borderId="0" xfId="1" applyFont="1" applyFill="1" applyBorder="1" applyAlignment="1">
      <alignment vertical="center"/>
    </xf>
    <xf numFmtId="38" fontId="40" fillId="0" borderId="3" xfId="1" applyFont="1" applyFill="1" applyBorder="1" applyAlignment="1">
      <alignment vertical="center"/>
    </xf>
    <xf numFmtId="38" fontId="40" fillId="0" borderId="1" xfId="1" applyFont="1" applyFill="1" applyBorder="1" applyAlignment="1">
      <alignment horizontal="center" vertical="center"/>
    </xf>
    <xf numFmtId="38" fontId="40" fillId="0" borderId="0" xfId="1" applyFont="1" applyFill="1" applyBorder="1" applyAlignment="1">
      <alignment horizontal="distributed" vertical="center" justifyLastLine="1"/>
    </xf>
    <xf numFmtId="38" fontId="40" fillId="0" borderId="5" xfId="1" applyFont="1" applyFill="1" applyBorder="1" applyAlignment="1">
      <alignment horizontal="distributed" vertical="center" justifyLastLine="1"/>
    </xf>
    <xf numFmtId="38" fontId="40" fillId="0" borderId="2" xfId="1" applyFont="1" applyFill="1" applyBorder="1" applyAlignment="1">
      <alignment horizontal="distributed" vertical="center" justifyLastLine="1"/>
    </xf>
    <xf numFmtId="38" fontId="37" fillId="0" borderId="0" xfId="1" applyFont="1" applyFill="1" applyBorder="1" applyAlignment="1">
      <alignment horizontal="center" vertical="center"/>
    </xf>
    <xf numFmtId="38" fontId="39" fillId="0" borderId="13" xfId="4" applyFont="1" applyFill="1" applyBorder="1" applyAlignment="1">
      <alignment vertical="center"/>
    </xf>
    <xf numFmtId="38" fontId="40" fillId="0" borderId="1" xfId="1" applyFont="1" applyFill="1" applyBorder="1" applyAlignment="1">
      <alignment vertical="center"/>
    </xf>
    <xf numFmtId="38" fontId="37" fillId="0" borderId="0" xfId="1" applyFont="1" applyFill="1" applyBorder="1" applyAlignment="1">
      <alignment vertical="center"/>
    </xf>
    <xf numFmtId="0" fontId="42" fillId="0" borderId="0" xfId="5" applyFont="1" applyFill="1" applyBorder="1">
      <alignment vertical="center"/>
    </xf>
    <xf numFmtId="0" fontId="43" fillId="0" borderId="0" xfId="5" applyFont="1" applyFill="1" applyBorder="1">
      <alignment vertical="center"/>
    </xf>
    <xf numFmtId="0" fontId="38" fillId="0" borderId="0" xfId="6" applyFont="1" applyFill="1" applyBorder="1" applyAlignment="1">
      <alignment horizontal="right" vertical="center"/>
    </xf>
    <xf numFmtId="0" fontId="41" fillId="0" borderId="0" xfId="6" applyFont="1" applyFill="1" applyBorder="1" applyAlignment="1">
      <alignment vertical="center"/>
    </xf>
    <xf numFmtId="38" fontId="6" fillId="0" borderId="13" xfId="4" applyFont="1" applyFill="1" applyBorder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38" fillId="0" borderId="0" xfId="0" applyFont="1" applyFill="1" applyAlignment="1">
      <alignment horizontal="right" vertical="center"/>
    </xf>
    <xf numFmtId="0" fontId="41" fillId="0" borderId="2" xfId="0" applyFont="1" applyFill="1" applyBorder="1" applyAlignment="1">
      <alignment horizontal="distributed" vertical="center" justifyLastLine="1"/>
    </xf>
    <xf numFmtId="0" fontId="41" fillId="0" borderId="5" xfId="0" applyFont="1" applyFill="1" applyBorder="1" applyAlignment="1">
      <alignment horizontal="distributed" vertical="center" justifyLastLine="1"/>
    </xf>
    <xf numFmtId="0" fontId="40" fillId="0" borderId="1" xfId="0" applyFont="1" applyFill="1" applyBorder="1" applyAlignment="1">
      <alignment horizontal="center" vertical="center"/>
    </xf>
    <xf numFmtId="181" fontId="40" fillId="0" borderId="0" xfId="0" applyNumberFormat="1" applyFont="1" applyFill="1" applyBorder="1" applyAlignment="1">
      <alignment vertical="center"/>
    </xf>
    <xf numFmtId="181" fontId="40" fillId="0" borderId="3" xfId="0" applyNumberFormat="1" applyFont="1" applyFill="1" applyBorder="1" applyAlignment="1">
      <alignment vertical="center"/>
    </xf>
    <xf numFmtId="181" fontId="40" fillId="0" borderId="1" xfId="0" applyNumberFormat="1" applyFont="1" applyFill="1" applyBorder="1" applyAlignment="1">
      <alignment horizontal="right" vertical="center"/>
    </xf>
    <xf numFmtId="181" fontId="40" fillId="0" borderId="1" xfId="0" applyNumberFormat="1" applyFont="1" applyFill="1" applyBorder="1" applyAlignment="1">
      <alignment vertical="center"/>
    </xf>
    <xf numFmtId="181" fontId="40" fillId="0" borderId="0" xfId="0" applyNumberFormat="1" applyFont="1" applyFill="1" applyBorder="1" applyAlignment="1">
      <alignment horizontal="right" vertical="center"/>
    </xf>
    <xf numFmtId="181" fontId="40" fillId="0" borderId="4" xfId="0" applyNumberFormat="1" applyFont="1" applyFill="1" applyBorder="1" applyAlignment="1">
      <alignment horizontal="right" vertical="center"/>
    </xf>
    <xf numFmtId="181" fontId="40" fillId="0" borderId="4" xfId="0" applyNumberFormat="1" applyFont="1" applyFill="1" applyBorder="1" applyAlignment="1">
      <alignment vertical="center"/>
    </xf>
    <xf numFmtId="0" fontId="39" fillId="0" borderId="13" xfId="0" applyFont="1" applyFill="1" applyBorder="1" applyAlignment="1">
      <alignment horizontal="center" vertical="center"/>
    </xf>
    <xf numFmtId="181" fontId="39" fillId="0" borderId="9" xfId="0" applyNumberFormat="1" applyFont="1" applyFill="1" applyBorder="1" applyAlignment="1">
      <alignment vertical="center"/>
    </xf>
    <xf numFmtId="181" fontId="39" fillId="0" borderId="8" xfId="0" applyNumberFormat="1" applyFont="1" applyFill="1" applyBorder="1" applyAlignment="1">
      <alignment vertical="center"/>
    </xf>
    <xf numFmtId="181" fontId="39" fillId="0" borderId="13" xfId="0" applyNumberFormat="1" applyFont="1" applyFill="1" applyBorder="1" applyAlignment="1">
      <alignment horizontal="right" vertical="center"/>
    </xf>
    <xf numFmtId="181" fontId="39" fillId="0" borderId="13" xfId="0" applyNumberFormat="1" applyFont="1" applyFill="1" applyBorder="1" applyAlignment="1">
      <alignment vertical="center"/>
    </xf>
    <xf numFmtId="181" fontId="39" fillId="0" borderId="9" xfId="0" applyNumberFormat="1" applyFont="1" applyFill="1" applyBorder="1" applyAlignment="1">
      <alignment horizontal="right" vertical="center"/>
    </xf>
    <xf numFmtId="181" fontId="39" fillId="0" borderId="28" xfId="0" applyNumberFormat="1" applyFont="1" applyFill="1" applyBorder="1" applyAlignment="1">
      <alignment horizontal="right" vertical="center"/>
    </xf>
    <xf numFmtId="181" fontId="39" fillId="0" borderId="28" xfId="0" applyNumberFormat="1" applyFont="1" applyFill="1" applyBorder="1" applyAlignment="1">
      <alignment vertical="center"/>
    </xf>
    <xf numFmtId="38" fontId="12" fillId="0" borderId="0" xfId="4" applyFont="1" applyFill="1"/>
    <xf numFmtId="0" fontId="1" fillId="0" borderId="0" xfId="0" applyFont="1" applyFill="1"/>
    <xf numFmtId="0" fontId="1" fillId="0" borderId="0" xfId="0" applyFont="1" applyFill="1" applyBorder="1" applyAlignment="1"/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38" fontId="4" fillId="0" borderId="3" xfId="4" applyFont="1" applyFill="1" applyBorder="1" applyAlignment="1">
      <alignment horizontal="right" vertical="center"/>
    </xf>
    <xf numFmtId="182" fontId="6" fillId="0" borderId="13" xfId="0" applyNumberFormat="1" applyFont="1" applyFill="1" applyBorder="1" applyAlignment="1">
      <alignment horizontal="center" vertical="center"/>
    </xf>
    <xf numFmtId="182" fontId="6" fillId="0" borderId="8" xfId="0" applyNumberFormat="1" applyFont="1" applyFill="1" applyBorder="1" applyAlignment="1">
      <alignment horizontal="right" vertical="center"/>
    </xf>
    <xf numFmtId="182" fontId="6" fillId="0" borderId="28" xfId="0" applyNumberFormat="1" applyFont="1" applyFill="1" applyBorder="1" applyAlignment="1">
      <alignment horizontal="right" vertical="center"/>
    </xf>
    <xf numFmtId="176" fontId="6" fillId="0" borderId="13" xfId="4" applyNumberFormat="1" applyFont="1" applyFill="1" applyBorder="1" applyAlignment="1">
      <alignment horizontal="right" vertical="center"/>
    </xf>
    <xf numFmtId="176" fontId="6" fillId="0" borderId="9" xfId="4" applyNumberFormat="1" applyFont="1" applyFill="1" applyBorder="1" applyAlignment="1">
      <alignment horizontal="right" vertical="center"/>
    </xf>
    <xf numFmtId="176" fontId="6" fillId="0" borderId="8" xfId="4" applyNumberFormat="1" applyFont="1" applyFill="1" applyBorder="1" applyAlignment="1">
      <alignment horizontal="right" vertical="center"/>
    </xf>
    <xf numFmtId="176" fontId="6" fillId="0" borderId="9" xfId="4" applyNumberFormat="1" applyFont="1" applyFill="1" applyBorder="1" applyAlignment="1">
      <alignment vertical="center"/>
    </xf>
    <xf numFmtId="176" fontId="12" fillId="0" borderId="8" xfId="2" applyNumberFormat="1" applyFont="1" applyFill="1" applyBorder="1" applyAlignment="1">
      <alignment horizontal="right" vertical="center"/>
    </xf>
    <xf numFmtId="41" fontId="12" fillId="0" borderId="8" xfId="2" applyNumberFormat="1" applyFont="1" applyFill="1" applyBorder="1" applyAlignment="1">
      <alignment horizontal="right" vertical="center"/>
    </xf>
    <xf numFmtId="41" fontId="12" fillId="0" borderId="28" xfId="2" applyNumberFormat="1" applyFont="1" applyFill="1" applyBorder="1" applyAlignment="1">
      <alignment horizontal="right" vertical="center"/>
    </xf>
    <xf numFmtId="41" fontId="12" fillId="0" borderId="35" xfId="2" applyNumberFormat="1" applyFont="1" applyFill="1" applyBorder="1" applyAlignment="1">
      <alignment horizontal="right" vertical="center"/>
    </xf>
    <xf numFmtId="176" fontId="12" fillId="0" borderId="13" xfId="2" applyNumberFormat="1" applyFont="1" applyFill="1" applyBorder="1" applyAlignment="1">
      <alignment horizontal="right" vertical="center"/>
    </xf>
    <xf numFmtId="176" fontId="12" fillId="0" borderId="28" xfId="2" applyNumberFormat="1" applyFont="1" applyFill="1" applyBorder="1" applyAlignment="1">
      <alignment horizontal="right" vertical="center"/>
    </xf>
    <xf numFmtId="0" fontId="45" fillId="0" borderId="1" xfId="0" applyFont="1" applyFill="1" applyBorder="1" applyAlignment="1">
      <alignment horizontal="center" vertical="center"/>
    </xf>
    <xf numFmtId="176" fontId="45" fillId="0" borderId="3" xfId="2" applyNumberFormat="1" applyFont="1" applyFill="1" applyBorder="1" applyAlignment="1">
      <alignment horizontal="right" vertical="center"/>
    </xf>
    <xf numFmtId="176" fontId="45" fillId="0" borderId="34" xfId="2" applyNumberFormat="1" applyFont="1" applyFill="1" applyBorder="1" applyAlignment="1">
      <alignment horizontal="right" vertical="center"/>
    </xf>
    <xf numFmtId="176" fontId="45" fillId="0" borderId="1" xfId="2" applyNumberFormat="1" applyFont="1" applyFill="1" applyBorder="1" applyAlignment="1">
      <alignment horizontal="right" vertical="center"/>
    </xf>
    <xf numFmtId="176" fontId="45" fillId="0" borderId="4" xfId="2" applyNumberFormat="1" applyFont="1" applyFill="1" applyBorder="1" applyAlignment="1">
      <alignment horizontal="right" vertical="center"/>
    </xf>
    <xf numFmtId="181" fontId="12" fillId="0" borderId="0" xfId="0" applyNumberFormat="1" applyFont="1"/>
    <xf numFmtId="176" fontId="1" fillId="0" borderId="3" xfId="2" applyNumberFormat="1" applyFont="1" applyFill="1" applyBorder="1" applyAlignment="1">
      <alignment vertical="center"/>
    </xf>
    <xf numFmtId="176" fontId="1" fillId="0" borderId="4" xfId="2" applyNumberFormat="1" applyFont="1" applyFill="1" applyBorder="1" applyAlignment="1">
      <alignment vertical="center"/>
    </xf>
    <xf numFmtId="176" fontId="1" fillId="0" borderId="36" xfId="2" applyNumberFormat="1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12" fillId="0" borderId="8" xfId="2" applyNumberFormat="1" applyFont="1" applyFill="1" applyBorder="1" applyAlignment="1">
      <alignment vertical="center"/>
    </xf>
    <xf numFmtId="176" fontId="12" fillId="0" borderId="28" xfId="2" applyNumberFormat="1" applyFont="1" applyFill="1" applyBorder="1" applyAlignment="1">
      <alignment vertical="center"/>
    </xf>
    <xf numFmtId="176" fontId="12" fillId="0" borderId="26" xfId="2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77" fontId="6" fillId="0" borderId="28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9" fontId="4" fillId="0" borderId="4" xfId="4" applyNumberFormat="1" applyFont="1" applyFill="1" applyBorder="1" applyAlignment="1">
      <alignment vertical="center"/>
    </xf>
    <xf numFmtId="179" fontId="4" fillId="0" borderId="7" xfId="4" applyNumberFormat="1" applyFont="1" applyFill="1" applyBorder="1" applyAlignment="1">
      <alignment vertical="center"/>
    </xf>
    <xf numFmtId="179" fontId="4" fillId="0" borderId="31" xfId="4" applyNumberFormat="1" applyFont="1" applyFill="1" applyBorder="1" applyAlignment="1">
      <alignment vertical="center"/>
    </xf>
    <xf numFmtId="179" fontId="4" fillId="0" borderId="32" xfId="4" applyNumberFormat="1" applyFont="1" applyFill="1" applyBorder="1" applyAlignment="1">
      <alignment vertical="center"/>
    </xf>
    <xf numFmtId="179" fontId="4" fillId="0" borderId="48" xfId="4" applyNumberFormat="1" applyFont="1" applyFill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0" fillId="0" borderId="0" xfId="1" applyFont="1"/>
    <xf numFmtId="0" fontId="5" fillId="0" borderId="5" xfId="0" applyFont="1" applyFill="1" applyBorder="1" applyAlignment="1">
      <alignment horizontal="distributed" vertical="center" justifyLastLine="1"/>
    </xf>
    <xf numFmtId="0" fontId="27" fillId="0" borderId="9" xfId="0" applyFont="1" applyFill="1" applyBorder="1" applyAlignment="1">
      <alignment vertical="center"/>
    </xf>
    <xf numFmtId="0" fontId="27" fillId="0" borderId="9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13" xfId="4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horizontal="right" vertical="center"/>
    </xf>
    <xf numFmtId="176" fontId="6" fillId="0" borderId="28" xfId="4" applyNumberFormat="1" applyFont="1" applyFill="1" applyBorder="1" applyAlignment="1">
      <alignment horizontal="right" vertical="center"/>
    </xf>
    <xf numFmtId="49" fontId="4" fillId="0" borderId="4" xfId="4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38" fontId="0" fillId="0" borderId="16" xfId="4" applyFont="1" applyFill="1" applyBorder="1" applyAlignment="1">
      <alignment vertical="center"/>
    </xf>
    <xf numFmtId="38" fontId="0" fillId="0" borderId="31" xfId="4" applyFont="1" applyFill="1" applyBorder="1" applyAlignment="1">
      <alignment vertical="center"/>
    </xf>
    <xf numFmtId="38" fontId="0" fillId="0" borderId="4" xfId="4" applyFont="1" applyFill="1" applyBorder="1" applyAlignment="1">
      <alignment vertical="center"/>
    </xf>
    <xf numFmtId="38" fontId="0" fillId="0" borderId="29" xfId="4" applyFont="1" applyFill="1" applyBorder="1" applyAlignment="1">
      <alignment vertical="center"/>
    </xf>
    <xf numFmtId="38" fontId="0" fillId="0" borderId="49" xfId="4" applyFont="1" applyFill="1" applyBorder="1" applyAlignment="1">
      <alignment vertical="center"/>
    </xf>
    <xf numFmtId="38" fontId="0" fillId="0" borderId="28" xfId="4" applyFont="1" applyFill="1" applyBorder="1" applyAlignment="1">
      <alignment vertical="center"/>
    </xf>
    <xf numFmtId="38" fontId="0" fillId="0" borderId="5" xfId="4" applyFont="1" applyFill="1" applyBorder="1" applyAlignment="1">
      <alignment vertical="center"/>
    </xf>
    <xf numFmtId="0" fontId="10" fillId="0" borderId="14" xfId="0" applyFont="1" applyFill="1" applyBorder="1" applyAlignment="1">
      <alignment horizontal="distributed" vertical="center" justifyLastLine="1"/>
    </xf>
    <xf numFmtId="38" fontId="40" fillId="0" borderId="1" xfId="4" applyFont="1" applyFill="1" applyBorder="1" applyAlignment="1">
      <alignment horizontal="center" vertical="center"/>
    </xf>
    <xf numFmtId="38" fontId="40" fillId="0" borderId="3" xfId="4" applyFont="1" applyFill="1" applyBorder="1" applyAlignment="1">
      <alignment vertical="center"/>
    </xf>
    <xf numFmtId="38" fontId="40" fillId="0" borderId="0" xfId="4" applyFont="1" applyFill="1" applyBorder="1" applyAlignment="1">
      <alignment vertical="center"/>
    </xf>
    <xf numFmtId="38" fontId="40" fillId="0" borderId="4" xfId="4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7" fontId="4" fillId="0" borderId="4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79" fontId="4" fillId="0" borderId="13" xfId="4" applyNumberFormat="1" applyFont="1" applyFill="1" applyBorder="1" applyAlignment="1">
      <alignment vertical="center"/>
    </xf>
    <xf numFmtId="179" fontId="4" fillId="0" borderId="8" xfId="4" applyNumberFormat="1" applyFont="1" applyFill="1" applyBorder="1" applyAlignment="1">
      <alignment vertical="center"/>
    </xf>
    <xf numFmtId="179" fontId="4" fillId="0" borderId="28" xfId="4" applyNumberFormat="1" applyFont="1" applyFill="1" applyBorder="1" applyAlignment="1">
      <alignment vertical="center"/>
    </xf>
    <xf numFmtId="179" fontId="4" fillId="0" borderId="9" xfId="4" applyNumberFormat="1" applyFont="1" applyFill="1" applyBorder="1" applyAlignment="1">
      <alignment vertical="center"/>
    </xf>
    <xf numFmtId="38" fontId="12" fillId="0" borderId="6" xfId="4" applyFont="1" applyFill="1" applyBorder="1" applyAlignment="1">
      <alignment vertical="center"/>
    </xf>
    <xf numFmtId="38" fontId="12" fillId="0" borderId="3" xfId="4" applyFont="1" applyFill="1" applyBorder="1" applyAlignment="1">
      <alignment vertical="center"/>
    </xf>
    <xf numFmtId="38" fontId="12" fillId="0" borderId="11" xfId="4" applyFont="1" applyFill="1" applyBorder="1" applyAlignment="1">
      <alignment vertical="center"/>
    </xf>
    <xf numFmtId="38" fontId="12" fillId="0" borderId="7" xfId="4" applyFont="1" applyFill="1" applyBorder="1" applyAlignment="1">
      <alignment vertical="center"/>
    </xf>
    <xf numFmtId="38" fontId="12" fillId="0" borderId="20" xfId="4" applyFont="1" applyFill="1" applyBorder="1" applyAlignment="1">
      <alignment vertical="center"/>
    </xf>
    <xf numFmtId="38" fontId="12" fillId="0" borderId="12" xfId="4" applyFont="1" applyFill="1" applyBorder="1" applyAlignment="1">
      <alignment vertical="center"/>
    </xf>
    <xf numFmtId="38" fontId="12" fillId="0" borderId="8" xfId="4" applyFont="1" applyFill="1" applyBorder="1" applyAlignment="1">
      <alignment vertical="center"/>
    </xf>
    <xf numFmtId="38" fontId="12" fillId="0" borderId="2" xfId="4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 justifyLastLine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8" fontId="12" fillId="0" borderId="4" xfId="1" applyFont="1" applyFill="1" applyBorder="1" applyAlignment="1">
      <alignment vertical="center"/>
    </xf>
    <xf numFmtId="38" fontId="4" fillId="0" borderId="4" xfId="4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180" fontId="4" fillId="0" borderId="4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6" fillId="0" borderId="8" xfId="1" applyNumberFormat="1" applyFont="1" applyBorder="1" applyAlignment="1">
      <alignment vertical="center"/>
    </xf>
    <xf numFmtId="180" fontId="6" fillId="0" borderId="9" xfId="1" applyNumberFormat="1" applyFont="1" applyBorder="1" applyAlignment="1">
      <alignment vertical="center"/>
    </xf>
    <xf numFmtId="180" fontId="4" fillId="0" borderId="3" xfId="1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/>
    </xf>
    <xf numFmtId="0" fontId="12" fillId="0" borderId="14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12" fillId="0" borderId="21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justifyLastLine="1"/>
    </xf>
    <xf numFmtId="0" fontId="12" fillId="0" borderId="28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 justifyLastLine="1"/>
    </xf>
    <xf numFmtId="0" fontId="12" fillId="0" borderId="37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distributed" textRotation="255" justifyLastLine="1"/>
    </xf>
    <xf numFmtId="0" fontId="3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justifyLastLine="1"/>
    </xf>
    <xf numFmtId="0" fontId="12" fillId="0" borderId="13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21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wrapText="1" justifyLastLine="1"/>
    </xf>
    <xf numFmtId="0" fontId="5" fillId="0" borderId="28" xfId="0" applyFont="1" applyBorder="1" applyAlignment="1">
      <alignment horizontal="center" vertical="center" wrapText="1" justifyLastLine="1"/>
    </xf>
    <xf numFmtId="0" fontId="12" fillId="0" borderId="22" xfId="0" applyFont="1" applyFill="1" applyBorder="1" applyAlignment="1">
      <alignment horizontal="center" vertical="distributed" textRotation="255" justifyLastLine="1"/>
    </xf>
    <xf numFmtId="0" fontId="12" fillId="0" borderId="1" xfId="0" applyFont="1" applyFill="1" applyBorder="1" applyAlignment="1">
      <alignment horizontal="center" vertical="distributed" textRotation="255" justifyLastLine="1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distributed" vertical="center" indent="2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6" fontId="3" fillId="0" borderId="0" xfId="3" applyFont="1" applyFill="1" applyAlignment="1">
      <alignment horizontal="center" vertical="center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justifyLastLine="1"/>
    </xf>
    <xf numFmtId="0" fontId="0" fillId="0" borderId="21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38" fontId="4" fillId="0" borderId="2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wrapText="1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14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31" xfId="0" applyFont="1" applyFill="1" applyBorder="1" applyAlignment="1">
      <alignment horizontal="center" vertical="distributed" textRotation="255" justifyLastLine="1"/>
    </xf>
    <xf numFmtId="0" fontId="5" fillId="0" borderId="38" xfId="0" applyFont="1" applyFill="1" applyBorder="1" applyAlignment="1">
      <alignment horizontal="distributed" vertical="center" wrapText="1"/>
    </xf>
    <xf numFmtId="0" fontId="5" fillId="0" borderId="39" xfId="0" applyFont="1" applyFill="1" applyBorder="1" applyAlignment="1">
      <alignment horizontal="distributed" vertical="center"/>
    </xf>
    <xf numFmtId="0" fontId="4" fillId="0" borderId="40" xfId="0" applyFont="1" applyFill="1" applyBorder="1" applyAlignment="1">
      <alignment horizontal="distributed" vertical="center" wrapText="1"/>
    </xf>
    <xf numFmtId="0" fontId="4" fillId="0" borderId="41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 vertical="distributed"/>
    </xf>
    <xf numFmtId="0" fontId="5" fillId="0" borderId="22" xfId="0" applyFont="1" applyFill="1" applyBorder="1" applyAlignment="1">
      <alignment horizontal="left" vertical="distributed"/>
    </xf>
    <xf numFmtId="0" fontId="5" fillId="0" borderId="28" xfId="0" applyFont="1" applyFill="1" applyBorder="1" applyAlignment="1">
      <alignment horizontal="left" vertical="distributed"/>
    </xf>
    <xf numFmtId="0" fontId="5" fillId="0" borderId="9" xfId="0" applyFont="1" applyFill="1" applyBorder="1" applyAlignment="1">
      <alignment horizontal="left" vertical="distributed"/>
    </xf>
    <xf numFmtId="0" fontId="5" fillId="0" borderId="13" xfId="0" applyFont="1" applyFill="1" applyBorder="1" applyAlignment="1">
      <alignment horizontal="left" vertical="distributed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center" vertical="distributed" textRotation="255" justifyLastLine="1"/>
    </xf>
    <xf numFmtId="0" fontId="28" fillId="0" borderId="0" xfId="0" applyFont="1" applyFill="1" applyAlignment="1">
      <alignment horizontal="center" vertical="center"/>
    </xf>
    <xf numFmtId="0" fontId="10" fillId="0" borderId="22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28" xfId="0" applyFont="1" applyFill="1" applyBorder="1" applyAlignment="1">
      <alignment horizontal="center" vertical="center" justifyLastLine="1"/>
    </xf>
    <xf numFmtId="38" fontId="12" fillId="0" borderId="4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37" xfId="0" applyFont="1" applyFill="1" applyBorder="1" applyAlignment="1">
      <alignment horizontal="center" vertical="center" justifyLastLine="1"/>
    </xf>
    <xf numFmtId="0" fontId="10" fillId="0" borderId="28" xfId="0" applyFont="1" applyFill="1" applyBorder="1" applyAlignment="1">
      <alignment horizontal="center" vertical="center" justifyLastLine="1"/>
    </xf>
    <xf numFmtId="0" fontId="10" fillId="0" borderId="9" xfId="0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justifyLastLine="1"/>
    </xf>
    <xf numFmtId="0" fontId="15" fillId="0" borderId="5" xfId="0" applyFont="1" applyFill="1" applyBorder="1" applyAlignment="1">
      <alignment horizontal="center" vertical="center" justifyLastLine="1"/>
    </xf>
    <xf numFmtId="0" fontId="15" fillId="0" borderId="21" xfId="0" applyFont="1" applyFill="1" applyBorder="1" applyAlignment="1">
      <alignment horizontal="center" vertical="center" justifyLastLine="1"/>
    </xf>
    <xf numFmtId="176" fontId="10" fillId="0" borderId="4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5" fillId="0" borderId="4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10" fillId="0" borderId="28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5" fillId="0" borderId="28" xfId="0" applyNumberFormat="1" applyFont="1" applyFill="1" applyBorder="1" applyAlignment="1">
      <alignment vertical="center"/>
    </xf>
    <xf numFmtId="176" fontId="15" fillId="0" borderId="9" xfId="0" applyNumberFormat="1" applyFont="1" applyFill="1" applyBorder="1" applyAlignment="1">
      <alignment vertical="center"/>
    </xf>
    <xf numFmtId="38" fontId="40" fillId="0" borderId="5" xfId="1" applyFont="1" applyFill="1" applyBorder="1" applyAlignment="1">
      <alignment horizontal="center" vertical="center" justifyLastLine="1"/>
    </xf>
    <xf numFmtId="38" fontId="40" fillId="0" borderId="21" xfId="1" applyFont="1" applyFill="1" applyBorder="1" applyAlignment="1">
      <alignment horizontal="center" vertical="center" justifyLastLine="1"/>
    </xf>
    <xf numFmtId="38" fontId="40" fillId="0" borderId="14" xfId="1" applyFont="1" applyFill="1" applyBorder="1" applyAlignment="1">
      <alignment horizontal="center" vertical="center" justifyLastLine="1"/>
    </xf>
    <xf numFmtId="38" fontId="38" fillId="0" borderId="5" xfId="1" applyFont="1" applyFill="1" applyBorder="1" applyAlignment="1">
      <alignment horizontal="center" vertical="center" wrapText="1" justifyLastLine="1"/>
    </xf>
    <xf numFmtId="38" fontId="38" fillId="0" borderId="14" xfId="1" applyFont="1" applyFill="1" applyBorder="1" applyAlignment="1">
      <alignment horizontal="center" vertical="center" wrapText="1" justifyLastLine="1"/>
    </xf>
    <xf numFmtId="38" fontId="41" fillId="0" borderId="5" xfId="1" applyFont="1" applyFill="1" applyBorder="1" applyAlignment="1">
      <alignment horizontal="center" vertical="center" wrapText="1" justifyLastLine="1"/>
    </xf>
    <xf numFmtId="38" fontId="41" fillId="0" borderId="14" xfId="1" applyFont="1" applyFill="1" applyBorder="1" applyAlignment="1">
      <alignment horizontal="center" vertical="center" wrapText="1" justifyLastLine="1"/>
    </xf>
    <xf numFmtId="0" fontId="44" fillId="0" borderId="0" xfId="6" applyFont="1" applyFill="1" applyBorder="1" applyAlignment="1">
      <alignment horizontal="center" vertical="center"/>
    </xf>
    <xf numFmtId="38" fontId="40" fillId="0" borderId="2" xfId="1" applyFont="1" applyFill="1" applyBorder="1" applyAlignment="1">
      <alignment horizontal="distributed" vertical="center" justifyLastLine="1"/>
    </xf>
    <xf numFmtId="38" fontId="40" fillId="0" borderId="5" xfId="1" applyFont="1" applyFill="1" applyBorder="1" applyAlignment="1">
      <alignment horizontal="distributed" vertical="center" justifyLastLine="1"/>
    </xf>
    <xf numFmtId="38" fontId="40" fillId="0" borderId="14" xfId="1" applyFont="1" applyFill="1" applyBorder="1" applyAlignment="1">
      <alignment horizontal="distributed" vertical="center" justifyLastLine="1"/>
    </xf>
    <xf numFmtId="38" fontId="41" fillId="0" borderId="2" xfId="1" applyFont="1" applyFill="1" applyBorder="1" applyAlignment="1">
      <alignment horizontal="distributed" vertical="center" wrapText="1" justifyLastLine="1"/>
    </xf>
    <xf numFmtId="38" fontId="41" fillId="0" borderId="2" xfId="1" applyFont="1" applyFill="1" applyBorder="1" applyAlignment="1">
      <alignment horizontal="distributed" vertical="center" justifyLastLine="1"/>
    </xf>
    <xf numFmtId="38" fontId="41" fillId="0" borderId="5" xfId="1" applyFont="1" applyFill="1" applyBorder="1" applyAlignment="1">
      <alignment horizontal="distributed" vertical="center" justifyLastLine="1"/>
    </xf>
    <xf numFmtId="38" fontId="40" fillId="0" borderId="22" xfId="1" applyFont="1" applyFill="1" applyBorder="1" applyAlignment="1">
      <alignment horizontal="center" vertical="center" justifyLastLine="1"/>
    </xf>
    <xf numFmtId="38" fontId="40" fillId="0" borderId="13" xfId="1" applyFont="1" applyFill="1" applyBorder="1" applyAlignment="1">
      <alignment horizontal="center" vertical="center" justifyLastLine="1"/>
    </xf>
    <xf numFmtId="0" fontId="44" fillId="0" borderId="0" xfId="0" applyFont="1" applyFill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/>
    </xf>
    <xf numFmtId="38" fontId="9" fillId="0" borderId="0" xfId="1" applyFont="1" applyFill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horizontal="right" vertical="center"/>
    </xf>
    <xf numFmtId="38" fontId="6" fillId="0" borderId="28" xfId="4" applyFont="1" applyFill="1" applyBorder="1" applyAlignment="1">
      <alignment horizontal="right" vertical="center"/>
    </xf>
    <xf numFmtId="38" fontId="6" fillId="0" borderId="9" xfId="4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38" fontId="6" fillId="0" borderId="13" xfId="4" applyFont="1" applyFill="1" applyBorder="1" applyAlignment="1">
      <alignment horizontal="right" vertical="center"/>
    </xf>
    <xf numFmtId="182" fontId="4" fillId="0" borderId="22" xfId="0" applyNumberFormat="1" applyFont="1" applyFill="1" applyBorder="1" applyAlignment="1">
      <alignment horizontal="center" vertical="center"/>
    </xf>
    <xf numFmtId="182" fontId="4" fillId="0" borderId="13" xfId="0" applyNumberFormat="1" applyFont="1" applyFill="1" applyBorder="1" applyAlignment="1">
      <alignment horizontal="center" vertical="center"/>
    </xf>
    <xf numFmtId="182" fontId="12" fillId="0" borderId="5" xfId="0" applyNumberFormat="1" applyFont="1" applyFill="1" applyBorder="1" applyAlignment="1">
      <alignment horizontal="center" vertical="center"/>
    </xf>
    <xf numFmtId="182" fontId="12" fillId="0" borderId="21" xfId="0" applyNumberFormat="1" applyFont="1" applyFill="1" applyBorder="1" applyAlignment="1">
      <alignment horizontal="center" vertical="center"/>
    </xf>
    <xf numFmtId="182" fontId="12" fillId="0" borderId="14" xfId="0" applyNumberFormat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  <xf numFmtId="182" fontId="12" fillId="0" borderId="2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4"/>
    <cellStyle name="通貨" xfId="3" builtinId="7"/>
    <cellStyle name="標準" xfId="0" builtinId="0"/>
    <cellStyle name="標準_Sheet2_15 教育・文化(教育委員会事務局） 2" xfId="6"/>
    <cellStyle name="標準_文セン_15 教育・文化(教育委員会事務局）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792182687475"/>
          <c:y val="0.16285808551604594"/>
          <c:w val="0.76417524732485365"/>
          <c:h val="0.772484968459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'27表 小学校の児童数・教員数の推移'!$C$38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8-4C15-B4BE-7F7C86239573}"/>
                </c:ext>
              </c:extLst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18-4C15-B4BE-7F7C86239573}"/>
                </c:ext>
              </c:extLst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8-4C15-B4BE-7F7C86239573}"/>
                </c:ext>
              </c:extLst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18-4C15-B4BE-7F7C86239573}"/>
                </c:ext>
              </c:extLst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8-4C15-B4BE-7F7C86239573}"/>
                </c:ext>
              </c:extLst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18-4C15-B4BE-7F7C86239573}"/>
                </c:ext>
              </c:extLst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18-4C15-B4BE-7F7C862395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'27表 小学校の児童数・教員数の推移'!$B$39:$B$45</c:f>
              <c:strCache>
                <c:ptCount val="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</c:strCache>
            </c:strRef>
          </c:cat>
          <c:val>
            <c:numRef>
              <c:f>'27表 小学校の児童数・教員数の推移'!$C$39:$C$45</c:f>
              <c:numCache>
                <c:formatCode>#,##0_);[Red]\(#,##0\)</c:formatCode>
                <c:ptCount val="7"/>
                <c:pt idx="0">
                  <c:v>5632</c:v>
                </c:pt>
                <c:pt idx="1">
                  <c:v>5505</c:v>
                </c:pt>
                <c:pt idx="2">
                  <c:v>5420</c:v>
                </c:pt>
                <c:pt idx="3">
                  <c:v>5416</c:v>
                </c:pt>
                <c:pt idx="4">
                  <c:v>5323</c:v>
                </c:pt>
                <c:pt idx="5">
                  <c:v>5213</c:v>
                </c:pt>
                <c:pt idx="6" formatCode="#,##0_);[Red]\(#,##0\)">
                  <c:v>5127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418-4C15-B4BE-7F7C86239573}"/>
            </c:ext>
          </c:extLst>
        </c:ser>
        <c:ser>
          <c:idx val="1"/>
          <c:order val="1"/>
          <c:tx>
            <c:strRef>
              <c:f>'27表 小学校の児童数・教員数の推移'!$D$38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18-4C15-B4BE-7F7C86239573}"/>
                </c:ext>
              </c:extLst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18-4C15-B4BE-7F7C86239573}"/>
                </c:ext>
              </c:extLst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18-4C15-B4BE-7F7C86239573}"/>
                </c:ext>
              </c:extLst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18-4C15-B4BE-7F7C86239573}"/>
                </c:ext>
              </c:extLst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18-4C15-B4BE-7F7C86239573}"/>
                </c:ext>
              </c:extLst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18-4C15-B4BE-7F7C86239573}"/>
                </c:ext>
              </c:extLst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18-4C15-B4BE-7F7C862395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'27表 小学校の児童数・教員数の推移'!$B$39:$B$45</c:f>
              <c:strCache>
                <c:ptCount val="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</c:strCache>
            </c:strRef>
          </c:cat>
          <c:val>
            <c:numRef>
              <c:f>'27表 小学校の児童数・教員数の推移'!$D$39:$D$45</c:f>
              <c:numCache>
                <c:formatCode>#,##0_);[Red]\(#,##0\)</c:formatCode>
                <c:ptCount val="7"/>
                <c:pt idx="0">
                  <c:v>424</c:v>
                </c:pt>
                <c:pt idx="1">
                  <c:v>431</c:v>
                </c:pt>
                <c:pt idx="2">
                  <c:v>438</c:v>
                </c:pt>
                <c:pt idx="3">
                  <c:v>428</c:v>
                </c:pt>
                <c:pt idx="4">
                  <c:v>440</c:v>
                </c:pt>
                <c:pt idx="5">
                  <c:v>438</c:v>
                </c:pt>
                <c:pt idx="6" formatCode="General">
                  <c:v>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418-4C15-B4BE-7F7C862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89024"/>
        <c:axId val="100690944"/>
      </c:barChart>
      <c:lineChart>
        <c:grouping val="standard"/>
        <c:varyColors val="0"/>
        <c:ser>
          <c:idx val="2"/>
          <c:order val="2"/>
          <c:tx>
            <c:v>教員一人あたり児童数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'27表 小学校の児童数・教員数の推移'!$B$39:$B$44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'27表 小学校の児童数・教員数の推移'!$E$39:$E$45</c:f>
              <c:numCache>
                <c:formatCode>0.0</c:formatCode>
                <c:ptCount val="7"/>
                <c:pt idx="0">
                  <c:v>13.283018867924529</c:v>
                </c:pt>
                <c:pt idx="1">
                  <c:v>12.772621809744779</c:v>
                </c:pt>
                <c:pt idx="2">
                  <c:v>12.374429223744292</c:v>
                </c:pt>
                <c:pt idx="3">
                  <c:v>12.654205607476635</c:v>
                </c:pt>
                <c:pt idx="4">
                  <c:v>12.097727272727273</c:v>
                </c:pt>
                <c:pt idx="5">
                  <c:v>11.901826484018265</c:v>
                </c:pt>
                <c:pt idx="6">
                  <c:v>11.625850340136054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418-4C15-B4BE-7F7C862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92736"/>
        <c:axId val="100694272"/>
      </c:lineChart>
      <c:catAx>
        <c:axId val="1006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100690944"/>
        <c:crosses val="autoZero"/>
        <c:auto val="1"/>
        <c:lblAlgn val="ctr"/>
        <c:lblOffset val="100"/>
        <c:noMultiLvlLbl val="0"/>
      </c:catAx>
      <c:valAx>
        <c:axId val="100690944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100689024"/>
        <c:crosses val="autoZero"/>
        <c:crossBetween val="between"/>
      </c:valAx>
      <c:catAx>
        <c:axId val="10069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694272"/>
        <c:crosses val="autoZero"/>
        <c:auto val="1"/>
        <c:lblAlgn val="ctr"/>
        <c:lblOffset val="100"/>
        <c:noMultiLvlLbl val="0"/>
      </c:catAx>
      <c:valAx>
        <c:axId val="1006942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100692736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5441675544833722"/>
          <c:y val="7.5629890525979335E-2"/>
          <c:w val="0.68105852242808684"/>
          <c:h val="5.4520152194090496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0935397478607"/>
          <c:y val="4.2317977230606305E-2"/>
          <c:w val="0.76551636292377034"/>
          <c:h val="0.89646677257082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'28表 中学校の生徒数・教員数の推移'!$G$32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674301290011287E-3"/>
                  <c:y val="-3.359715773336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FE-4B96-8B34-6D1D9A8B504A}"/>
                </c:ext>
              </c:extLst>
            </c:dLbl>
            <c:dLbl>
              <c:idx val="1"/>
              <c:layout>
                <c:manualLayout>
                  <c:x val="2.0674301290011287E-3"/>
                  <c:y val="-2.7997631444470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FE-4B96-8B34-6D1D9A8B5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'28表 中学校の生徒数・教員数の推移'!$F$33:$F$39</c:f>
              <c:strCache>
                <c:ptCount val="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</c:strCache>
            </c:strRef>
          </c:cat>
          <c:val>
            <c:numRef>
              <c:f>'28表 中学校の生徒数・教員数の推移'!$G$33:$G$39</c:f>
              <c:numCache>
                <c:formatCode>#,##0_);[Red]\(#,##0\)</c:formatCode>
                <c:ptCount val="7"/>
                <c:pt idx="0">
                  <c:v>2937</c:v>
                </c:pt>
                <c:pt idx="1">
                  <c:v>2815</c:v>
                </c:pt>
                <c:pt idx="2">
                  <c:v>2849</c:v>
                </c:pt>
                <c:pt idx="3">
                  <c:v>2807</c:v>
                </c:pt>
                <c:pt idx="4">
                  <c:v>2769</c:v>
                </c:pt>
                <c:pt idx="5">
                  <c:v>2668</c:v>
                </c:pt>
                <c:pt idx="6">
                  <c:v>2640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FE-4B96-8B34-6D1D9A8B504A}"/>
            </c:ext>
          </c:extLst>
        </c:ser>
        <c:ser>
          <c:idx val="1"/>
          <c:order val="1"/>
          <c:tx>
            <c:strRef>
              <c:f>'28表 中学校の生徒数・教員数の推移'!$H$32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FE-4B96-8B34-6D1D9A8B504A}"/>
                </c:ext>
              </c:extLst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FE-4B96-8B34-6D1D9A8B504A}"/>
                </c:ext>
              </c:extLst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FE-4B96-8B34-6D1D9A8B504A}"/>
                </c:ext>
              </c:extLst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FE-4B96-8B34-6D1D9A8B504A}"/>
                </c:ext>
              </c:extLst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FE-4B96-8B34-6D1D9A8B504A}"/>
                </c:ext>
              </c:extLst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FE-4B96-8B34-6D1D9A8B504A}"/>
                </c:ext>
              </c:extLst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FE-4B96-8B34-6D1D9A8B5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'28表 中学校の生徒数・教員数の推移'!$F$33:$F$39</c:f>
              <c:strCache>
                <c:ptCount val="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</c:strCache>
            </c:strRef>
          </c:cat>
          <c:val>
            <c:numRef>
              <c:f>'28表 中学校の生徒数・教員数の推移'!$H$33:$H$39</c:f>
              <c:numCache>
                <c:formatCode>#,##0_);[Red]\(#,##0\)</c:formatCode>
                <c:ptCount val="7"/>
                <c:pt idx="0">
                  <c:v>251</c:v>
                </c:pt>
                <c:pt idx="1">
                  <c:v>243</c:v>
                </c:pt>
                <c:pt idx="2">
                  <c:v>247</c:v>
                </c:pt>
                <c:pt idx="3">
                  <c:v>251</c:v>
                </c:pt>
                <c:pt idx="4">
                  <c:v>252</c:v>
                </c:pt>
                <c:pt idx="5">
                  <c:v>251</c:v>
                </c:pt>
                <c:pt idx="6" formatCode="#,##0_ ;[Red]\-#,##0\ 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7FE-4B96-8B34-6D1D9A8B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52896"/>
        <c:axId val="92923008"/>
      </c:barChart>
      <c:lineChart>
        <c:grouping val="standard"/>
        <c:varyColors val="0"/>
        <c:ser>
          <c:idx val="2"/>
          <c:order val="2"/>
          <c:tx>
            <c:strRef>
              <c:f>'28表 中学校の生徒数・教員数の推移'!$I$32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'28表 中学校の生徒数・教員数の推移'!$F$33:$F$39</c:f>
              <c:strCache>
                <c:ptCount val="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</c:strCache>
            </c:strRef>
          </c:cat>
          <c:val>
            <c:numRef>
              <c:f>'28表 中学校の生徒数・教員数の推移'!$I$33:$I$39</c:f>
              <c:numCache>
                <c:formatCode>General</c:formatCode>
                <c:ptCount val="7"/>
                <c:pt idx="0">
                  <c:v>11.701195219123505</c:v>
                </c:pt>
                <c:pt idx="1">
                  <c:v>11.584362139917696</c:v>
                </c:pt>
                <c:pt idx="2">
                  <c:v>11.534412955465587</c:v>
                </c:pt>
                <c:pt idx="3">
                  <c:v>11.183266932270916</c:v>
                </c:pt>
                <c:pt idx="4">
                  <c:v>10.988095238095237</c:v>
                </c:pt>
                <c:pt idx="5">
                  <c:v>10.629482071713147</c:v>
                </c:pt>
                <c:pt idx="6">
                  <c:v>10.393700787401574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7FE-4B96-8B34-6D1D9A8B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4544"/>
        <c:axId val="92934528"/>
      </c:lineChart>
      <c:catAx>
        <c:axId val="927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2923008"/>
        <c:crosses val="autoZero"/>
        <c:auto val="1"/>
        <c:lblAlgn val="ctr"/>
        <c:lblOffset val="100"/>
        <c:noMultiLvlLbl val="0"/>
      </c:catAx>
      <c:valAx>
        <c:axId val="92923008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2752896"/>
        <c:crosses val="autoZero"/>
        <c:crossBetween val="between"/>
      </c:valAx>
      <c:catAx>
        <c:axId val="9292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934528"/>
        <c:crosses val="autoZero"/>
        <c:auto val="1"/>
        <c:lblAlgn val="ctr"/>
        <c:lblOffset val="100"/>
        <c:noMultiLvlLbl val="0"/>
      </c:catAx>
      <c:valAx>
        <c:axId val="929345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29245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2686823167321815"/>
          <c:y val="1.2095105758838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65962807141166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'29表 図書館別貸出点数の推移'!$L$52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'29表 図書館別貸出点数の推移'!$K$53:$K$57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'29表 図書館別貸出点数の推移'!$L$53:$L$57</c:f>
              <c:numCache>
                <c:formatCode>#,##0_ </c:formatCode>
                <c:ptCount val="5"/>
                <c:pt idx="0">
                  <c:v>280588</c:v>
                </c:pt>
                <c:pt idx="1">
                  <c:v>274485</c:v>
                </c:pt>
                <c:pt idx="2">
                  <c:v>260955</c:v>
                </c:pt>
                <c:pt idx="3">
                  <c:v>261108</c:v>
                </c:pt>
                <c:pt idx="4" formatCode="#,##0_);[Red]\(#,##0\)">
                  <c:v>260836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E4-4F42-A4DE-0651E462ABEA}"/>
            </c:ext>
          </c:extLst>
        </c:ser>
        <c:ser>
          <c:idx val="1"/>
          <c:order val="1"/>
          <c:tx>
            <c:strRef>
              <c:f>'29表 図書館別貸出点数の推移'!$M$52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'29表 図書館別貸出点数の推移'!$K$53:$K$57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'29表 図書館別貸出点数の推移'!$M$53:$M$57</c:f>
              <c:numCache>
                <c:formatCode>#,##0_ </c:formatCode>
                <c:ptCount val="5"/>
                <c:pt idx="0">
                  <c:v>162115</c:v>
                </c:pt>
                <c:pt idx="1">
                  <c:v>161983</c:v>
                </c:pt>
                <c:pt idx="2">
                  <c:v>166882</c:v>
                </c:pt>
                <c:pt idx="3">
                  <c:v>180618</c:v>
                </c:pt>
                <c:pt idx="4" formatCode="#,##0_);[Red]\(#,##0\)">
                  <c:v>176766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E4-4F42-A4DE-0651E462ABEA}"/>
            </c:ext>
          </c:extLst>
        </c:ser>
        <c:ser>
          <c:idx val="2"/>
          <c:order val="2"/>
          <c:tx>
            <c:strRef>
              <c:f>'29表 図書館別貸出点数の推移'!$N$52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'29表 図書館別貸出点数の推移'!$K$53:$K$57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'29表 図書館別貸出点数の推移'!$N$53:$N$57</c:f>
              <c:numCache>
                <c:formatCode>#,##0_ </c:formatCode>
                <c:ptCount val="5"/>
                <c:pt idx="0">
                  <c:v>51867</c:v>
                </c:pt>
                <c:pt idx="1">
                  <c:v>50507</c:v>
                </c:pt>
                <c:pt idx="2">
                  <c:v>48902</c:v>
                </c:pt>
                <c:pt idx="3">
                  <c:v>47715</c:v>
                </c:pt>
                <c:pt idx="4" formatCode="#,##0_);[Red]\(#,##0\)">
                  <c:v>52620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E4-4F42-A4DE-0651E462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100928512"/>
        <c:axId val="100950784"/>
      </c:barChart>
      <c:catAx>
        <c:axId val="1009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0950784"/>
        <c:crosses val="autoZero"/>
        <c:auto val="1"/>
        <c:lblAlgn val="ctr"/>
        <c:lblOffset val="100"/>
        <c:noMultiLvlLbl val="0"/>
      </c:catAx>
      <c:valAx>
        <c:axId val="10095078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092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536722701"/>
          <c:y val="2.6825607064017661E-2"/>
          <c:w val="0.45355420537830687"/>
          <c:h val="3.198484295423337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0</xdr:row>
      <xdr:rowOff>152401</xdr:rowOff>
    </xdr:from>
    <xdr:to>
      <xdr:col>8</xdr:col>
      <xdr:colOff>381000</xdr:colOff>
      <xdr:row>19</xdr:row>
      <xdr:rowOff>124559</xdr:rowOff>
    </xdr:to>
    <xdr:graphicFrame macro="">
      <xdr:nvGraphicFramePr>
        <xdr:cNvPr id="55515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1</xdr:row>
      <xdr:rowOff>76200</xdr:rowOff>
    </xdr:from>
    <xdr:to>
      <xdr:col>1</xdr:col>
      <xdr:colOff>257175</xdr:colOff>
      <xdr:row>2</xdr:row>
      <xdr:rowOff>180975</xdr:rowOff>
    </xdr:to>
    <xdr:sp macro="" textlink="">
      <xdr:nvSpPr>
        <xdr:cNvPr id="11" name="テキスト ボックス 10"/>
        <xdr:cNvSpPr txBox="1"/>
      </xdr:nvSpPr>
      <xdr:spPr>
        <a:xfrm>
          <a:off x="438150" y="457200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276225</xdr:colOff>
      <xdr:row>1</xdr:row>
      <xdr:rowOff>76200</xdr:rowOff>
    </xdr:from>
    <xdr:to>
      <xdr:col>8</xdr:col>
      <xdr:colOff>133350</xdr:colOff>
      <xdr:row>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543550" y="457200"/>
          <a:ext cx="542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22</xdr:row>
      <xdr:rowOff>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0</xdr:rowOff>
    </xdr:from>
    <xdr:to>
      <xdr:col>7</xdr:col>
      <xdr:colOff>142875</xdr:colOff>
      <xdr:row>0</xdr:row>
      <xdr:rowOff>206619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0</xdr:row>
      <xdr:rowOff>0</xdr:rowOff>
    </xdr:from>
    <xdr:ext cx="76200" cy="20955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334000" y="4667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209550</xdr:colOff>
      <xdr:row>2</xdr:row>
      <xdr:rowOff>76202</xdr:rowOff>
    </xdr:from>
    <xdr:to>
      <xdr:col>8</xdr:col>
      <xdr:colOff>381000</xdr:colOff>
      <xdr:row>22</xdr:row>
      <xdr:rowOff>143402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1</xdr:row>
      <xdr:rowOff>142875</xdr:rowOff>
    </xdr:from>
    <xdr:to>
      <xdr:col>1</xdr:col>
      <xdr:colOff>276225</xdr:colOff>
      <xdr:row>3</xdr:row>
      <xdr:rowOff>66675</xdr:rowOff>
    </xdr:to>
    <xdr:sp macro="" textlink="">
      <xdr:nvSpPr>
        <xdr:cNvPr id="8" name="テキスト ボックス 7"/>
        <xdr:cNvSpPr txBox="1"/>
      </xdr:nvSpPr>
      <xdr:spPr>
        <a:xfrm>
          <a:off x="457200" y="5191125"/>
          <a:ext cx="504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295275</xdr:colOff>
      <xdr:row>1</xdr:row>
      <xdr:rowOff>142874</xdr:rowOff>
    </xdr:from>
    <xdr:to>
      <xdr:col>8</xdr:col>
      <xdr:colOff>152400</xdr:colOff>
      <xdr:row>3</xdr:row>
      <xdr:rowOff>37177</xdr:rowOff>
    </xdr:to>
    <xdr:sp macro="" textlink="">
      <xdr:nvSpPr>
        <xdr:cNvPr id="9" name="テキスト ボックス 8"/>
        <xdr:cNvSpPr txBox="1"/>
      </xdr:nvSpPr>
      <xdr:spPr>
        <a:xfrm>
          <a:off x="5562600" y="5191124"/>
          <a:ext cx="542925" cy="275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22860</xdr:rowOff>
    </xdr:from>
    <xdr:to>
      <xdr:col>7</xdr:col>
      <xdr:colOff>264804</xdr:colOff>
      <xdr:row>3</xdr:row>
      <xdr:rowOff>106680</xdr:rowOff>
    </xdr:to>
    <xdr:sp macro="" textlink="">
      <xdr:nvSpPr>
        <xdr:cNvPr id="4" name="正方形/長方形 3"/>
        <xdr:cNvSpPr/>
      </xdr:nvSpPr>
      <xdr:spPr>
        <a:xfrm>
          <a:off x="1323975" y="194310"/>
          <a:ext cx="3950979" cy="42672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表　図書館別貸出点数の推移</a:t>
          </a:r>
        </a:p>
      </xdr:txBody>
    </xdr:sp>
    <xdr:clientData/>
  </xdr:twoCellAnchor>
  <xdr:twoCellAnchor>
    <xdr:from>
      <xdr:col>0</xdr:col>
      <xdr:colOff>466725</xdr:colOff>
      <xdr:row>5</xdr:row>
      <xdr:rowOff>19050</xdr:rowOff>
    </xdr:from>
    <xdr:to>
      <xdr:col>8</xdr:col>
      <xdr:colOff>276225</xdr:colOff>
      <xdr:row>47</xdr:row>
      <xdr:rowOff>9525</xdr:rowOff>
    </xdr:to>
    <xdr:graphicFrame macro="">
      <xdr:nvGraphicFramePr>
        <xdr:cNvPr id="5786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328079</xdr:colOff>
      <xdr:row>13</xdr:row>
      <xdr:rowOff>0</xdr:rowOff>
    </xdr:from>
    <xdr:to>
      <xdr:col>2</xdr:col>
      <xdr:colOff>433912</xdr:colOff>
      <xdr:row>14</xdr:row>
      <xdr:rowOff>116416</xdr:rowOff>
    </xdr:to>
    <xdr:sp macro="" textlink="">
      <xdr:nvSpPr>
        <xdr:cNvPr id="6" name="テキスト ボックス 5"/>
        <xdr:cNvSpPr txBox="1"/>
      </xdr:nvSpPr>
      <xdr:spPr>
        <a:xfrm>
          <a:off x="1227662" y="2201333"/>
          <a:ext cx="793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494,570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560914</xdr:colOff>
      <xdr:row>13</xdr:row>
      <xdr:rowOff>84666</xdr:rowOff>
    </xdr:from>
    <xdr:to>
      <xdr:col>3</xdr:col>
      <xdr:colOff>656167</xdr:colOff>
      <xdr:row>15</xdr:row>
      <xdr:rowOff>42332</xdr:rowOff>
    </xdr:to>
    <xdr:sp macro="" textlink="">
      <xdr:nvSpPr>
        <xdr:cNvPr id="7" name="テキスト ボックス 6"/>
        <xdr:cNvSpPr txBox="1"/>
      </xdr:nvSpPr>
      <xdr:spPr>
        <a:xfrm>
          <a:off x="2148414" y="2285999"/>
          <a:ext cx="783170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486,975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74081</xdr:colOff>
      <xdr:row>14</xdr:row>
      <xdr:rowOff>31749</xdr:rowOff>
    </xdr:from>
    <xdr:to>
      <xdr:col>5</xdr:col>
      <xdr:colOff>253999</xdr:colOff>
      <xdr:row>15</xdr:row>
      <xdr:rowOff>158750</xdr:rowOff>
    </xdr:to>
    <xdr:sp macro="" textlink="">
      <xdr:nvSpPr>
        <xdr:cNvPr id="8" name="テキスト ボックス 7"/>
        <xdr:cNvSpPr txBox="1"/>
      </xdr:nvSpPr>
      <xdr:spPr>
        <a:xfrm>
          <a:off x="3037414" y="2402416"/>
          <a:ext cx="867835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476,739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311147</xdr:colOff>
      <xdr:row>13</xdr:row>
      <xdr:rowOff>95250</xdr:rowOff>
    </xdr:from>
    <xdr:to>
      <xdr:col>6</xdr:col>
      <xdr:colOff>486833</xdr:colOff>
      <xdr:row>14</xdr:row>
      <xdr:rowOff>158750</xdr:rowOff>
    </xdr:to>
    <xdr:sp macro="" textlink="">
      <xdr:nvSpPr>
        <xdr:cNvPr id="11" name="テキスト ボックス 10"/>
        <xdr:cNvSpPr txBox="1"/>
      </xdr:nvSpPr>
      <xdr:spPr>
        <a:xfrm>
          <a:off x="3962397" y="2296583"/>
          <a:ext cx="863603" cy="232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489,441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444500</xdr:colOff>
      <xdr:row>6</xdr:row>
      <xdr:rowOff>17567</xdr:rowOff>
    </xdr:from>
    <xdr:to>
      <xdr:col>1</xdr:col>
      <xdr:colOff>31750</xdr:colOff>
      <xdr:row>7</xdr:row>
      <xdr:rowOff>124220</xdr:rowOff>
    </xdr:to>
    <xdr:sp macro="" textlink="">
      <xdr:nvSpPr>
        <xdr:cNvPr id="3" name="正方形/長方形 2"/>
        <xdr:cNvSpPr/>
      </xdr:nvSpPr>
      <xdr:spPr>
        <a:xfrm>
          <a:off x="444500" y="1033567"/>
          <a:ext cx="486833" cy="27598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0.79655</cdr:x>
      <cdr:y>0.19937</cdr:y>
    </cdr:from>
    <cdr:to>
      <cdr:x>0.95287</cdr:x>
      <cdr:y>0.23216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4400551" y="1416050"/>
          <a:ext cx="863603" cy="232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490,222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8"/>
  <sheetViews>
    <sheetView view="pageBreakPreview" zoomScale="60" zoomScaleNormal="100" workbookViewId="0"/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189"/>
      <c r="B6" s="189"/>
      <c r="C6" s="189"/>
      <c r="D6" s="189"/>
      <c r="E6" s="189"/>
      <c r="F6" s="190" t="s">
        <v>354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191"/>
      <c r="C15" s="192"/>
      <c r="D15" s="193"/>
      <c r="E15" s="193"/>
      <c r="F15" s="233"/>
      <c r="H15" s="193"/>
      <c r="I15" s="194"/>
      <c r="K15" s="194"/>
    </row>
    <row r="16" spans="1:12" ht="18.600000000000001" customHeight="1" x14ac:dyDescent="0.15">
      <c r="B16" s="191"/>
      <c r="C16" s="192"/>
      <c r="D16" s="193"/>
      <c r="E16" s="193"/>
      <c r="F16" s="233"/>
      <c r="I16" s="193"/>
      <c r="J16" s="194"/>
      <c r="K16" s="193"/>
      <c r="L16" s="194"/>
    </row>
    <row r="17" spans="2:12" ht="18.600000000000001" customHeight="1" x14ac:dyDescent="0.15">
      <c r="B17" s="191"/>
      <c r="C17" s="192"/>
      <c r="D17" s="193"/>
      <c r="E17" s="193"/>
      <c r="F17" s="233"/>
      <c r="H17" s="195"/>
      <c r="I17" s="193"/>
      <c r="J17" s="194"/>
      <c r="K17" s="193"/>
      <c r="L17" s="194"/>
    </row>
    <row r="18" spans="2:12" ht="18.600000000000001" customHeight="1" x14ac:dyDescent="0.15">
      <c r="B18" s="191"/>
      <c r="C18" s="192"/>
      <c r="D18" s="193"/>
      <c r="E18" s="193"/>
      <c r="F18" s="234"/>
      <c r="I18" s="193"/>
      <c r="J18" s="194"/>
      <c r="K18" s="193"/>
      <c r="L18" s="194"/>
    </row>
    <row r="19" spans="2:12" ht="18.600000000000001" customHeight="1" x14ac:dyDescent="0.15">
      <c r="B19" s="191"/>
      <c r="C19" s="192"/>
      <c r="D19" s="196"/>
      <c r="E19" s="193"/>
      <c r="F19" s="234"/>
      <c r="H19" s="193"/>
      <c r="I19" s="194"/>
      <c r="K19" s="193"/>
    </row>
    <row r="20" spans="2:12" ht="18.600000000000001" customHeight="1" x14ac:dyDescent="0.15">
      <c r="B20" s="191"/>
      <c r="C20" s="192"/>
      <c r="D20" s="196"/>
      <c r="E20" s="193"/>
      <c r="F20" s="234"/>
      <c r="H20" s="193"/>
      <c r="I20" s="194"/>
      <c r="K20" s="193"/>
      <c r="L20" s="194"/>
    </row>
    <row r="21" spans="2:12" ht="18.600000000000001" customHeight="1" x14ac:dyDescent="0.15">
      <c r="B21" s="191"/>
      <c r="C21" s="192"/>
      <c r="D21" s="193"/>
      <c r="E21" s="193"/>
      <c r="F21" s="234"/>
      <c r="I21" s="193"/>
      <c r="J21" s="194"/>
      <c r="K21" s="193"/>
    </row>
    <row r="22" spans="2:12" ht="18.600000000000001" customHeight="1" x14ac:dyDescent="0.15">
      <c r="B22" s="191"/>
      <c r="C22" s="192"/>
      <c r="D22" s="193"/>
      <c r="E22" s="193"/>
      <c r="F22" s="234"/>
      <c r="H22" s="195"/>
      <c r="I22" s="193"/>
      <c r="J22" s="194"/>
      <c r="K22" s="193"/>
      <c r="L22" s="194"/>
    </row>
    <row r="23" spans="2:12" ht="18.600000000000001" customHeight="1" x14ac:dyDescent="0.15">
      <c r="B23" s="191"/>
      <c r="D23" s="193"/>
      <c r="E23" s="193"/>
      <c r="F23" s="234"/>
      <c r="I23" s="193"/>
      <c r="J23" s="194"/>
      <c r="K23" s="193"/>
      <c r="L23" s="194"/>
    </row>
    <row r="24" spans="2:12" ht="18.600000000000001" customHeight="1" x14ac:dyDescent="0.15">
      <c r="B24" s="191"/>
      <c r="D24" s="193"/>
      <c r="E24" s="193"/>
      <c r="F24" s="234"/>
      <c r="I24" s="193"/>
      <c r="J24" s="194"/>
      <c r="K24" s="193"/>
      <c r="L24" s="194"/>
    </row>
    <row r="25" spans="2:12" ht="18.600000000000001" customHeight="1" x14ac:dyDescent="0.15">
      <c r="B25" s="191"/>
      <c r="D25" s="193"/>
      <c r="E25" s="193"/>
      <c r="F25" s="234"/>
      <c r="I25" s="193"/>
      <c r="J25" s="194"/>
      <c r="K25" s="193"/>
      <c r="L25" s="194"/>
    </row>
    <row r="26" spans="2:12" ht="18.600000000000001" customHeight="1" x14ac:dyDescent="0.15">
      <c r="B26" s="191"/>
      <c r="D26" s="193"/>
      <c r="E26" s="193"/>
      <c r="F26" s="234"/>
      <c r="I26" s="193"/>
      <c r="J26" s="194"/>
      <c r="K26" s="193"/>
      <c r="L26" s="194"/>
    </row>
    <row r="27" spans="2:12" ht="18.600000000000001" customHeight="1" x14ac:dyDescent="0.15">
      <c r="B27" s="191"/>
      <c r="D27" s="193"/>
      <c r="E27" s="193"/>
      <c r="F27" s="234"/>
      <c r="I27" s="193"/>
      <c r="J27" s="194"/>
    </row>
    <row r="28" spans="2:12" ht="18.600000000000001" customHeight="1" x14ac:dyDescent="0.15">
      <c r="B28" s="191"/>
      <c r="D28" s="193"/>
      <c r="E28" s="193"/>
      <c r="F28" s="234"/>
      <c r="I28" s="193"/>
      <c r="J28" s="194"/>
    </row>
    <row r="29" spans="2:12" ht="18.600000000000001" customHeight="1" x14ac:dyDescent="0.15">
      <c r="B29" s="191"/>
      <c r="D29" s="193"/>
      <c r="E29" s="193"/>
      <c r="F29" s="234"/>
      <c r="I29" s="193"/>
      <c r="J29" s="194"/>
    </row>
    <row r="30" spans="2:12" ht="18.600000000000001" customHeight="1" x14ac:dyDescent="0.15">
      <c r="B30" s="191"/>
      <c r="D30" s="193"/>
      <c r="E30" s="193"/>
      <c r="F30" s="234"/>
      <c r="I30" s="193"/>
      <c r="J30" s="194"/>
    </row>
    <row r="31" spans="2:12" ht="18.600000000000001" customHeight="1" x14ac:dyDescent="0.15">
      <c r="B31" s="191"/>
      <c r="D31" s="193"/>
      <c r="E31" s="193"/>
      <c r="F31" s="234"/>
      <c r="I31" s="193"/>
      <c r="J31" s="194"/>
    </row>
    <row r="32" spans="2:12" ht="18.600000000000001" customHeight="1" x14ac:dyDescent="0.15">
      <c r="B32" s="191"/>
      <c r="D32" s="193"/>
      <c r="E32" s="193"/>
      <c r="F32" s="234"/>
      <c r="I32" s="193"/>
      <c r="J32" s="194"/>
    </row>
    <row r="33" spans="2:10" ht="18.600000000000001" customHeight="1" x14ac:dyDescent="0.15">
      <c r="B33" s="191"/>
      <c r="D33" s="193"/>
      <c r="E33" s="193"/>
      <c r="F33" s="234"/>
      <c r="I33" s="193"/>
      <c r="J33" s="194"/>
    </row>
    <row r="34" spans="2:10" ht="18.600000000000001" customHeight="1" x14ac:dyDescent="0.15">
      <c r="B34" s="191"/>
      <c r="D34" s="193"/>
      <c r="E34" s="193"/>
      <c r="F34" s="234"/>
      <c r="I34" s="193"/>
      <c r="J34" s="194"/>
    </row>
    <row r="35" spans="2:10" ht="18.600000000000001" customHeight="1" x14ac:dyDescent="0.15">
      <c r="B35" s="191"/>
      <c r="D35" s="193"/>
      <c r="E35" s="193"/>
      <c r="F35" s="234"/>
      <c r="H35" s="194"/>
      <c r="I35" s="194"/>
    </row>
    <row r="36" spans="2:10" ht="18.600000000000001" customHeight="1" x14ac:dyDescent="0.15">
      <c r="B36" s="191"/>
      <c r="D36" s="194"/>
      <c r="E36" s="193"/>
      <c r="F36" s="234"/>
      <c r="H36" s="194"/>
      <c r="I36" s="194"/>
    </row>
    <row r="37" spans="2:10" ht="18.600000000000001" customHeight="1" x14ac:dyDescent="0.15">
      <c r="B37" s="191"/>
      <c r="D37" s="193"/>
      <c r="E37" s="193"/>
      <c r="F37" s="234"/>
      <c r="H37" s="194"/>
      <c r="I37" s="194"/>
    </row>
    <row r="38" spans="2:10" ht="18.600000000000001" customHeight="1" x14ac:dyDescent="0.15">
      <c r="B38" s="191"/>
      <c r="D38" s="193"/>
      <c r="E38" s="193"/>
      <c r="F38" s="234"/>
      <c r="H38" s="194"/>
      <c r="I38" s="194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2"/>
  <sheetViews>
    <sheetView view="pageBreakPreview" zoomScaleNormal="100" zoomScaleSheetLayoutView="100" workbookViewId="0">
      <selection activeCell="J23" sqref="J23"/>
    </sheetView>
  </sheetViews>
  <sheetFormatPr defaultRowHeight="12" x14ac:dyDescent="0.15"/>
  <cols>
    <col min="1" max="20" width="8.625" style="13" customWidth="1"/>
    <col min="21" max="22" width="8.125" style="13" customWidth="1"/>
    <col min="23" max="30" width="6.625" style="13" customWidth="1"/>
    <col min="31" max="16384" width="9" style="13"/>
  </cols>
  <sheetData>
    <row r="1" spans="1:20" ht="18.75" x14ac:dyDescent="0.15">
      <c r="A1" s="595" t="s">
        <v>337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4"/>
      <c r="P1" s="183"/>
      <c r="Q1" s="4"/>
      <c r="R1" s="183"/>
      <c r="S1" s="4"/>
      <c r="T1" s="183"/>
    </row>
    <row r="2" spans="1:20" x14ac:dyDescent="0.15">
      <c r="A2" s="22"/>
      <c r="B2" s="22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80" t="s">
        <v>380</v>
      </c>
    </row>
    <row r="3" spans="1:20" ht="13.5" x14ac:dyDescent="0.15">
      <c r="A3" s="656" t="s">
        <v>122</v>
      </c>
      <c r="B3" s="657"/>
      <c r="C3" s="606" t="s">
        <v>441</v>
      </c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62"/>
      <c r="O3" s="653" t="s">
        <v>162</v>
      </c>
      <c r="P3" s="653"/>
      <c r="Q3" s="653"/>
      <c r="R3" s="653"/>
      <c r="S3" s="653"/>
      <c r="T3" s="653"/>
    </row>
    <row r="4" spans="1:20" ht="13.5" x14ac:dyDescent="0.15">
      <c r="A4" s="658"/>
      <c r="B4" s="659"/>
      <c r="C4" s="654" t="s">
        <v>163</v>
      </c>
      <c r="D4" s="613"/>
      <c r="E4" s="654" t="s">
        <v>6</v>
      </c>
      <c r="F4" s="613"/>
      <c r="G4" s="654" t="s">
        <v>7</v>
      </c>
      <c r="H4" s="613"/>
      <c r="I4" s="654" t="s">
        <v>8</v>
      </c>
      <c r="J4" s="655"/>
      <c r="K4" s="654" t="s">
        <v>164</v>
      </c>
      <c r="L4" s="655"/>
      <c r="M4" s="655" t="s">
        <v>165</v>
      </c>
      <c r="N4" s="613"/>
      <c r="O4" s="655" t="s">
        <v>166</v>
      </c>
      <c r="P4" s="613"/>
      <c r="Q4" s="654" t="s">
        <v>167</v>
      </c>
      <c r="R4" s="613"/>
      <c r="S4" s="655" t="s">
        <v>9</v>
      </c>
      <c r="T4" s="655"/>
    </row>
    <row r="5" spans="1:20" ht="13.5" x14ac:dyDescent="0.15">
      <c r="A5" s="660"/>
      <c r="B5" s="661"/>
      <c r="C5" s="564" t="s">
        <v>168</v>
      </c>
      <c r="D5" s="42" t="s">
        <v>169</v>
      </c>
      <c r="E5" s="42" t="s">
        <v>168</v>
      </c>
      <c r="F5" s="42" t="s">
        <v>169</v>
      </c>
      <c r="G5" s="42" t="s">
        <v>168</v>
      </c>
      <c r="H5" s="42" t="s">
        <v>169</v>
      </c>
      <c r="I5" s="42" t="s">
        <v>168</v>
      </c>
      <c r="J5" s="570" t="s">
        <v>169</v>
      </c>
      <c r="K5" s="42" t="s">
        <v>168</v>
      </c>
      <c r="L5" s="570" t="s">
        <v>169</v>
      </c>
      <c r="M5" s="564" t="s">
        <v>168</v>
      </c>
      <c r="N5" s="42" t="s">
        <v>169</v>
      </c>
      <c r="O5" s="564" t="s">
        <v>168</v>
      </c>
      <c r="P5" s="564" t="s">
        <v>169</v>
      </c>
      <c r="Q5" s="42" t="s">
        <v>168</v>
      </c>
      <c r="R5" s="564" t="s">
        <v>169</v>
      </c>
      <c r="S5" s="42" t="s">
        <v>168</v>
      </c>
      <c r="T5" s="571" t="s">
        <v>169</v>
      </c>
    </row>
    <row r="6" spans="1:20" ht="18" customHeight="1" x14ac:dyDescent="0.15">
      <c r="A6" s="630" t="s">
        <v>170</v>
      </c>
      <c r="B6" s="576" t="s">
        <v>352</v>
      </c>
      <c r="C6" s="339">
        <v>116.3</v>
      </c>
      <c r="D6" s="340">
        <v>115.4</v>
      </c>
      <c r="E6" s="340">
        <v>122.7</v>
      </c>
      <c r="F6" s="340">
        <v>121.5</v>
      </c>
      <c r="G6" s="340">
        <v>127.8</v>
      </c>
      <c r="H6" s="340">
        <v>127.6</v>
      </c>
      <c r="I6" s="340">
        <v>133.6</v>
      </c>
      <c r="J6" s="341">
        <v>132.9</v>
      </c>
      <c r="K6" s="340">
        <v>139</v>
      </c>
      <c r="L6" s="341">
        <v>140</v>
      </c>
      <c r="M6" s="339">
        <v>144.9</v>
      </c>
      <c r="N6" s="340">
        <v>146.80000000000001</v>
      </c>
      <c r="O6" s="336">
        <v>152.5</v>
      </c>
      <c r="P6" s="336">
        <v>151.69999999999999</v>
      </c>
      <c r="Q6" s="337">
        <v>159.19999999999999</v>
      </c>
      <c r="R6" s="336">
        <v>155.1</v>
      </c>
      <c r="S6" s="337">
        <v>164.8</v>
      </c>
      <c r="T6" s="338">
        <v>155.6</v>
      </c>
    </row>
    <row r="7" spans="1:20" ht="18" customHeight="1" x14ac:dyDescent="0.15">
      <c r="A7" s="631"/>
      <c r="B7" s="576" t="s">
        <v>435</v>
      </c>
      <c r="C7" s="336">
        <v>116.7</v>
      </c>
      <c r="D7" s="337">
        <v>115.7</v>
      </c>
      <c r="E7" s="337">
        <v>122.8</v>
      </c>
      <c r="F7" s="337">
        <v>121.7</v>
      </c>
      <c r="G7" s="337">
        <v>128</v>
      </c>
      <c r="H7" s="337">
        <v>127.5</v>
      </c>
      <c r="I7" s="337">
        <v>133.19999999999999</v>
      </c>
      <c r="J7" s="474">
        <v>133.30000000000001</v>
      </c>
      <c r="K7" s="337">
        <v>138.80000000000001</v>
      </c>
      <c r="L7" s="474">
        <v>140.5</v>
      </c>
      <c r="M7" s="336">
        <v>144.6</v>
      </c>
      <c r="N7" s="337">
        <v>146.6</v>
      </c>
      <c r="O7" s="338">
        <v>151.80000000000001</v>
      </c>
      <c r="P7" s="337">
        <v>151.30000000000001</v>
      </c>
      <c r="Q7" s="337">
        <v>159.30000000000001</v>
      </c>
      <c r="R7" s="336">
        <v>154.80000000000001</v>
      </c>
      <c r="S7" s="337">
        <v>165.5</v>
      </c>
      <c r="T7" s="338">
        <v>155.9</v>
      </c>
    </row>
    <row r="8" spans="1:20" ht="18" customHeight="1" x14ac:dyDescent="0.15">
      <c r="A8" s="632"/>
      <c r="B8" s="581" t="s">
        <v>171</v>
      </c>
      <c r="C8" s="336">
        <v>116.5</v>
      </c>
      <c r="D8" s="475">
        <v>115.7</v>
      </c>
      <c r="E8" s="337">
        <v>122.5</v>
      </c>
      <c r="F8" s="475">
        <v>121.5</v>
      </c>
      <c r="G8" s="475">
        <v>128.19999999999999</v>
      </c>
      <c r="H8" s="475">
        <v>127.3</v>
      </c>
      <c r="I8" s="475">
        <v>133.5</v>
      </c>
      <c r="J8" s="476">
        <v>133.4</v>
      </c>
      <c r="K8" s="337">
        <v>139</v>
      </c>
      <c r="L8" s="476">
        <v>140.1</v>
      </c>
      <c r="M8" s="336">
        <v>145</v>
      </c>
      <c r="N8" s="475">
        <v>146.69999999999999</v>
      </c>
      <c r="O8" s="477">
        <v>152.80000000000001</v>
      </c>
      <c r="P8" s="477">
        <v>151.80000000000001</v>
      </c>
      <c r="Q8" s="475">
        <v>160</v>
      </c>
      <c r="R8" s="477">
        <v>154.9</v>
      </c>
      <c r="S8" s="475">
        <v>165.3</v>
      </c>
      <c r="T8" s="478">
        <v>156.5</v>
      </c>
    </row>
    <row r="9" spans="1:20" ht="18" customHeight="1" x14ac:dyDescent="0.15">
      <c r="A9" s="631" t="s">
        <v>172</v>
      </c>
      <c r="B9" s="576" t="s">
        <v>352</v>
      </c>
      <c r="C9" s="342">
        <v>21.6</v>
      </c>
      <c r="D9" s="343">
        <v>21.4</v>
      </c>
      <c r="E9" s="343">
        <v>24.9</v>
      </c>
      <c r="F9" s="343">
        <v>24.1</v>
      </c>
      <c r="G9" s="343">
        <v>28</v>
      </c>
      <c r="H9" s="343">
        <v>27.5</v>
      </c>
      <c r="I9" s="343">
        <v>31.6</v>
      </c>
      <c r="J9" s="344">
        <v>30.6</v>
      </c>
      <c r="K9" s="343">
        <v>35</v>
      </c>
      <c r="L9" s="344">
        <v>34.700000000000003</v>
      </c>
      <c r="M9" s="342">
        <v>39</v>
      </c>
      <c r="N9" s="343">
        <v>39.700000000000003</v>
      </c>
      <c r="O9" s="336">
        <v>45.8</v>
      </c>
      <c r="P9" s="336">
        <v>44.2</v>
      </c>
      <c r="Q9" s="337">
        <v>49.7</v>
      </c>
      <c r="R9" s="336">
        <v>48.9</v>
      </c>
      <c r="S9" s="337">
        <v>54</v>
      </c>
      <c r="T9" s="338">
        <v>50.5</v>
      </c>
    </row>
    <row r="10" spans="1:20" ht="18" customHeight="1" x14ac:dyDescent="0.15">
      <c r="A10" s="631"/>
      <c r="B10" s="576" t="s">
        <v>436</v>
      </c>
      <c r="C10" s="336">
        <v>21.8</v>
      </c>
      <c r="D10" s="337">
        <v>21.2</v>
      </c>
      <c r="E10" s="337">
        <v>24.7</v>
      </c>
      <c r="F10" s="337">
        <v>24</v>
      </c>
      <c r="G10" s="337">
        <v>27.5</v>
      </c>
      <c r="H10" s="337">
        <v>27.3</v>
      </c>
      <c r="I10" s="337">
        <v>31</v>
      </c>
      <c r="J10" s="474">
        <v>29.9</v>
      </c>
      <c r="K10" s="337">
        <v>34.9</v>
      </c>
      <c r="L10" s="474">
        <v>34.799999999999997</v>
      </c>
      <c r="M10" s="336">
        <v>38.6</v>
      </c>
      <c r="N10" s="337">
        <v>39.299999999999997</v>
      </c>
      <c r="O10" s="336">
        <v>43.5</v>
      </c>
      <c r="P10" s="336">
        <v>44.2</v>
      </c>
      <c r="Q10" s="337">
        <v>48.9</v>
      </c>
      <c r="R10" s="336">
        <v>47.7</v>
      </c>
      <c r="S10" s="337">
        <v>54.2</v>
      </c>
      <c r="T10" s="338">
        <v>50.8</v>
      </c>
    </row>
    <row r="11" spans="1:20" ht="18" customHeight="1" x14ac:dyDescent="0.15">
      <c r="A11" s="633"/>
      <c r="B11" s="577" t="s">
        <v>10</v>
      </c>
      <c r="C11" s="538">
        <v>21.4</v>
      </c>
      <c r="D11" s="539">
        <v>21</v>
      </c>
      <c r="E11" s="539">
        <v>24.1</v>
      </c>
      <c r="F11" s="539">
        <v>23.5</v>
      </c>
      <c r="G11" s="539">
        <v>27.2</v>
      </c>
      <c r="H11" s="539">
        <v>26.4</v>
      </c>
      <c r="I11" s="539">
        <v>30.5</v>
      </c>
      <c r="J11" s="540">
        <v>29.9</v>
      </c>
      <c r="K11" s="539">
        <v>34.200000000000003</v>
      </c>
      <c r="L11" s="540">
        <v>34</v>
      </c>
      <c r="M11" s="538">
        <v>38.200000000000003</v>
      </c>
      <c r="N11" s="539">
        <v>39</v>
      </c>
      <c r="O11" s="538">
        <v>44</v>
      </c>
      <c r="P11" s="538">
        <v>43.6</v>
      </c>
      <c r="Q11" s="539">
        <v>49</v>
      </c>
      <c r="R11" s="538">
        <v>47.2</v>
      </c>
      <c r="S11" s="539">
        <v>53.9</v>
      </c>
      <c r="T11" s="541">
        <v>50</v>
      </c>
    </row>
    <row r="12" spans="1:20" x14ac:dyDescent="0.15">
      <c r="A12" s="62" t="s">
        <v>414</v>
      </c>
    </row>
  </sheetData>
  <mergeCells count="15">
    <mergeCell ref="O4:P4"/>
    <mergeCell ref="Q4:R4"/>
    <mergeCell ref="S4:T4"/>
    <mergeCell ref="A6:A8"/>
    <mergeCell ref="A9:A11"/>
    <mergeCell ref="A1:N1"/>
    <mergeCell ref="A3:B5"/>
    <mergeCell ref="C3:N3"/>
    <mergeCell ref="O3:T3"/>
    <mergeCell ref="C4:D4"/>
    <mergeCell ref="E4:F4"/>
    <mergeCell ref="G4:H4"/>
    <mergeCell ref="I4:J4"/>
    <mergeCell ref="K4:L4"/>
    <mergeCell ref="M4:N4"/>
  </mergeCells>
  <phoneticPr fontId="2"/>
  <pageMargins left="0.82677165354330706" right="0.23622047244094488" top="0.3543307086614173" bottom="0.3543307086614173" header="0.31496062992125984" footer="0.31496062992125984"/>
  <pageSetup paperSize="9" scale="83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"/>
  <sheetViews>
    <sheetView view="pageBreakPreview" zoomScaleNormal="100" zoomScaleSheetLayoutView="100" workbookViewId="0">
      <selection activeCell="K9" sqref="K9"/>
    </sheetView>
  </sheetViews>
  <sheetFormatPr defaultRowHeight="12" x14ac:dyDescent="0.15"/>
  <cols>
    <col min="1" max="20" width="8.625" style="13" customWidth="1"/>
    <col min="21" max="22" width="8.125" style="13" customWidth="1"/>
    <col min="23" max="30" width="6.625" style="13" customWidth="1"/>
    <col min="31" max="16384" width="9" style="13"/>
  </cols>
  <sheetData>
    <row r="1" spans="1:18" ht="18.75" x14ac:dyDescent="0.15">
      <c r="A1" s="620" t="s">
        <v>253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533"/>
      <c r="P1" s="533"/>
      <c r="Q1" s="533"/>
      <c r="R1" s="533"/>
    </row>
    <row r="2" spans="1:18" x14ac:dyDescent="0.15">
      <c r="A2" s="40" t="s">
        <v>243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69"/>
      <c r="R2" s="69" t="s">
        <v>241</v>
      </c>
    </row>
    <row r="3" spans="1:18" ht="28.5" customHeight="1" x14ac:dyDescent="0.15">
      <c r="A3" s="618" t="s">
        <v>228</v>
      </c>
      <c r="B3" s="641" t="s">
        <v>444</v>
      </c>
      <c r="C3" s="634" t="s">
        <v>317</v>
      </c>
      <c r="D3" s="634"/>
      <c r="E3" s="634" t="s">
        <v>437</v>
      </c>
      <c r="F3" s="634"/>
      <c r="G3" s="634" t="s">
        <v>313</v>
      </c>
      <c r="H3" s="634"/>
      <c r="I3" s="634" t="s">
        <v>314</v>
      </c>
      <c r="J3" s="634"/>
      <c r="K3" s="635" t="s">
        <v>315</v>
      </c>
      <c r="L3" s="636"/>
      <c r="M3" s="637" t="s">
        <v>291</v>
      </c>
      <c r="N3" s="638"/>
      <c r="O3" s="637" t="s">
        <v>316</v>
      </c>
      <c r="P3" s="638"/>
      <c r="Q3" s="639" t="s">
        <v>320</v>
      </c>
      <c r="R3" s="640"/>
    </row>
    <row r="4" spans="1:18" ht="15" customHeight="1" x14ac:dyDescent="0.15">
      <c r="A4" s="618"/>
      <c r="B4" s="642"/>
      <c r="C4" s="568" t="s">
        <v>168</v>
      </c>
      <c r="D4" s="568" t="s">
        <v>169</v>
      </c>
      <c r="E4" s="568" t="s">
        <v>168</v>
      </c>
      <c r="F4" s="568" t="s">
        <v>169</v>
      </c>
      <c r="G4" s="568" t="s">
        <v>168</v>
      </c>
      <c r="H4" s="568" t="s">
        <v>169</v>
      </c>
      <c r="I4" s="568" t="s">
        <v>168</v>
      </c>
      <c r="J4" s="568" t="s">
        <v>169</v>
      </c>
      <c r="K4" s="568" t="s">
        <v>168</v>
      </c>
      <c r="L4" s="569" t="s">
        <v>169</v>
      </c>
      <c r="M4" s="574" t="s">
        <v>168</v>
      </c>
      <c r="N4" s="568" t="s">
        <v>169</v>
      </c>
      <c r="O4" s="574" t="s">
        <v>168</v>
      </c>
      <c r="P4" s="568" t="s">
        <v>169</v>
      </c>
      <c r="Q4" s="568" t="s">
        <v>168</v>
      </c>
      <c r="R4" s="569" t="s">
        <v>169</v>
      </c>
    </row>
    <row r="5" spans="1:18" ht="18" customHeight="1" x14ac:dyDescent="0.15">
      <c r="A5" s="301" t="s">
        <v>357</v>
      </c>
      <c r="B5" s="70">
        <v>954</v>
      </c>
      <c r="C5" s="7">
        <v>488</v>
      </c>
      <c r="D5" s="5">
        <v>453</v>
      </c>
      <c r="E5" s="64" t="s">
        <v>2</v>
      </c>
      <c r="F5" s="61">
        <v>1</v>
      </c>
      <c r="G5" s="64" t="s">
        <v>2</v>
      </c>
      <c r="H5" s="64" t="s">
        <v>2</v>
      </c>
      <c r="I5" s="61">
        <v>1</v>
      </c>
      <c r="J5" s="64" t="s">
        <v>2</v>
      </c>
      <c r="K5" s="7">
        <v>5</v>
      </c>
      <c r="L5" s="6">
        <v>1</v>
      </c>
      <c r="M5" s="7">
        <v>4</v>
      </c>
      <c r="N5" s="5">
        <v>1</v>
      </c>
      <c r="O5" s="524" t="s">
        <v>2</v>
      </c>
      <c r="P5" s="64" t="s">
        <v>2</v>
      </c>
      <c r="Q5" s="585">
        <v>98</v>
      </c>
      <c r="R5" s="585">
        <v>99.3</v>
      </c>
    </row>
    <row r="6" spans="1:18" ht="18" customHeight="1" x14ac:dyDescent="0.15">
      <c r="A6" s="184">
        <v>26</v>
      </c>
      <c r="B6" s="70">
        <v>937</v>
      </c>
      <c r="C6" s="5">
        <v>498</v>
      </c>
      <c r="D6" s="5">
        <v>423</v>
      </c>
      <c r="E6" s="64" t="s">
        <v>2</v>
      </c>
      <c r="F6" s="61"/>
      <c r="G6" s="64" t="s">
        <v>2</v>
      </c>
      <c r="H6" s="64" t="s">
        <v>2</v>
      </c>
      <c r="I6" s="64" t="s">
        <v>2</v>
      </c>
      <c r="J6" s="64" t="s">
        <v>2</v>
      </c>
      <c r="K6" s="5">
        <v>1</v>
      </c>
      <c r="L6" s="534" t="s">
        <v>2</v>
      </c>
      <c r="M6" s="528">
        <v>8</v>
      </c>
      <c r="N6" s="5">
        <v>7</v>
      </c>
      <c r="O6" s="524" t="s">
        <v>2</v>
      </c>
      <c r="P6" s="64" t="s">
        <v>2</v>
      </c>
      <c r="Q6" s="586">
        <v>98.2</v>
      </c>
      <c r="R6" s="587">
        <v>98.4</v>
      </c>
    </row>
    <row r="7" spans="1:18" ht="18" customHeight="1" x14ac:dyDescent="0.15">
      <c r="A7" s="185">
        <v>27</v>
      </c>
      <c r="B7" s="70">
        <v>931</v>
      </c>
      <c r="C7" s="5">
        <v>471</v>
      </c>
      <c r="D7" s="5">
        <v>444</v>
      </c>
      <c r="E7" s="64" t="s">
        <v>2</v>
      </c>
      <c r="F7" s="61">
        <v>1</v>
      </c>
      <c r="G7" s="64" t="s">
        <v>2</v>
      </c>
      <c r="H7" s="64" t="s">
        <v>2</v>
      </c>
      <c r="I7" s="61">
        <v>3</v>
      </c>
      <c r="J7" s="64" t="s">
        <v>2</v>
      </c>
      <c r="K7" s="5">
        <v>2</v>
      </c>
      <c r="L7" s="534" t="s">
        <v>2</v>
      </c>
      <c r="M7" s="528">
        <v>7</v>
      </c>
      <c r="N7" s="5">
        <v>3</v>
      </c>
      <c r="O7" s="528">
        <v>1</v>
      </c>
      <c r="P7" s="64" t="s">
        <v>2</v>
      </c>
      <c r="Q7" s="586">
        <v>97.5</v>
      </c>
      <c r="R7" s="587">
        <v>99.1</v>
      </c>
    </row>
    <row r="8" spans="1:18" ht="18" customHeight="1" x14ac:dyDescent="0.15">
      <c r="A8" s="184">
        <v>28</v>
      </c>
      <c r="B8" s="70">
        <v>977</v>
      </c>
      <c r="C8" s="5">
        <v>477</v>
      </c>
      <c r="D8" s="5">
        <v>490</v>
      </c>
      <c r="E8" s="64" t="s">
        <v>2</v>
      </c>
      <c r="F8" s="64" t="s">
        <v>2</v>
      </c>
      <c r="G8" s="64" t="s">
        <v>2</v>
      </c>
      <c r="H8" s="64" t="s">
        <v>2</v>
      </c>
      <c r="I8" s="64" t="s">
        <v>2</v>
      </c>
      <c r="J8" s="64" t="s">
        <v>2</v>
      </c>
      <c r="K8" s="64" t="s">
        <v>2</v>
      </c>
      <c r="L8" s="534" t="s">
        <v>2</v>
      </c>
      <c r="M8" s="528">
        <v>4</v>
      </c>
      <c r="N8" s="5">
        <v>6</v>
      </c>
      <c r="O8" s="524" t="s">
        <v>2</v>
      </c>
      <c r="P8" s="64" t="s">
        <v>2</v>
      </c>
      <c r="Q8" s="586">
        <v>99.2</v>
      </c>
      <c r="R8" s="587">
        <v>98.8</v>
      </c>
    </row>
    <row r="9" spans="1:18" ht="18" customHeight="1" x14ac:dyDescent="0.15">
      <c r="A9" s="471">
        <v>29</v>
      </c>
      <c r="B9" s="479">
        <v>900</v>
      </c>
      <c r="C9" s="480">
        <v>434</v>
      </c>
      <c r="D9" s="480">
        <v>452</v>
      </c>
      <c r="E9" s="481" t="s">
        <v>2</v>
      </c>
      <c r="F9" s="481" t="s">
        <v>2</v>
      </c>
      <c r="G9" s="481" t="s">
        <v>2</v>
      </c>
      <c r="H9" s="481" t="s">
        <v>2</v>
      </c>
      <c r="I9" s="482">
        <v>4</v>
      </c>
      <c r="J9" s="481" t="s">
        <v>2</v>
      </c>
      <c r="K9" s="480">
        <v>1</v>
      </c>
      <c r="L9" s="535" t="s">
        <v>2</v>
      </c>
      <c r="M9" s="529">
        <v>7</v>
      </c>
      <c r="N9" s="480">
        <v>2</v>
      </c>
      <c r="O9" s="529">
        <v>1</v>
      </c>
      <c r="P9" s="481" t="s">
        <v>2</v>
      </c>
      <c r="Q9" s="588">
        <v>97.3</v>
      </c>
      <c r="R9" s="589">
        <v>99.6</v>
      </c>
    </row>
    <row r="10" spans="1:18" x14ac:dyDescent="0.15">
      <c r="A10" s="147" t="s">
        <v>5</v>
      </c>
      <c r="B10" s="4"/>
      <c r="C10" s="4"/>
      <c r="D10" s="4"/>
      <c r="E10" s="4"/>
      <c r="F10" s="4"/>
      <c r="G10" s="4"/>
      <c r="H10" s="4"/>
      <c r="I10" s="4"/>
      <c r="J10" s="183"/>
      <c r="K10" s="183"/>
      <c r="L10" s="183"/>
      <c r="M10" s="4"/>
      <c r="N10" s="183"/>
    </row>
  </sheetData>
  <mergeCells count="11"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  <mergeCell ref="A1:N1"/>
  </mergeCells>
  <phoneticPr fontId="2"/>
  <pageMargins left="0.82677165354330706" right="0.23622047244094488" top="0.3543307086614173" bottom="0.3543307086614173" header="0.31496062992125984" footer="0.31496062992125984"/>
  <pageSetup paperSize="9" scale="83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"/>
  <sheetViews>
    <sheetView view="pageBreakPreview" zoomScaleNormal="100" zoomScaleSheetLayoutView="100" workbookViewId="0">
      <selection activeCell="L5" sqref="L5"/>
    </sheetView>
  </sheetViews>
  <sheetFormatPr defaultRowHeight="12" x14ac:dyDescent="0.15"/>
  <cols>
    <col min="1" max="20" width="8.625" style="13" customWidth="1"/>
    <col min="21" max="22" width="8.125" style="13" customWidth="1"/>
    <col min="23" max="30" width="6.625" style="13" customWidth="1"/>
    <col min="31" max="16384" width="9" style="13"/>
  </cols>
  <sheetData>
    <row r="1" spans="1:18" ht="18.75" x14ac:dyDescent="0.15">
      <c r="A1" s="620" t="s">
        <v>252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533"/>
      <c r="P1" s="533"/>
      <c r="Q1" s="533"/>
      <c r="R1" s="533"/>
    </row>
    <row r="2" spans="1:18" x14ac:dyDescent="0.15">
      <c r="A2" s="40" t="s">
        <v>243</v>
      </c>
      <c r="R2" s="69" t="s">
        <v>3</v>
      </c>
    </row>
    <row r="3" spans="1:18" ht="28.5" customHeight="1" x14ac:dyDescent="0.15">
      <c r="A3" s="648" t="s">
        <v>4</v>
      </c>
      <c r="B3" s="573" t="s">
        <v>445</v>
      </c>
      <c r="C3" s="650" t="s">
        <v>318</v>
      </c>
      <c r="D3" s="651"/>
      <c r="E3" s="647" t="s">
        <v>438</v>
      </c>
      <c r="F3" s="652"/>
      <c r="G3" s="647" t="s">
        <v>439</v>
      </c>
      <c r="H3" s="652"/>
      <c r="I3" s="639" t="s">
        <v>440</v>
      </c>
      <c r="J3" s="639"/>
      <c r="K3" s="643" t="s">
        <v>315</v>
      </c>
      <c r="L3" s="644"/>
      <c r="M3" s="645" t="s">
        <v>291</v>
      </c>
      <c r="N3" s="646"/>
      <c r="O3" s="637" t="s">
        <v>316</v>
      </c>
      <c r="P3" s="638"/>
      <c r="Q3" s="634" t="s">
        <v>319</v>
      </c>
      <c r="R3" s="647"/>
    </row>
    <row r="4" spans="1:18" x14ac:dyDescent="0.15">
      <c r="A4" s="649"/>
      <c r="B4" s="71" t="s">
        <v>27</v>
      </c>
      <c r="C4" s="72" t="s">
        <v>0</v>
      </c>
      <c r="D4" s="72" t="s">
        <v>1</v>
      </c>
      <c r="E4" s="568" t="s">
        <v>0</v>
      </c>
      <c r="F4" s="568" t="s">
        <v>1</v>
      </c>
      <c r="G4" s="568" t="s">
        <v>0</v>
      </c>
      <c r="H4" s="568" t="s">
        <v>1</v>
      </c>
      <c r="I4" s="568" t="s">
        <v>0</v>
      </c>
      <c r="J4" s="568" t="s">
        <v>1</v>
      </c>
      <c r="K4" s="568" t="s">
        <v>0</v>
      </c>
      <c r="L4" s="569" t="s">
        <v>1</v>
      </c>
      <c r="M4" s="574" t="s">
        <v>0</v>
      </c>
      <c r="N4" s="568" t="s">
        <v>1</v>
      </c>
      <c r="O4" s="574" t="s">
        <v>0</v>
      </c>
      <c r="P4" s="568" t="s">
        <v>1</v>
      </c>
      <c r="Q4" s="568" t="s">
        <v>0</v>
      </c>
      <c r="R4" s="569" t="s">
        <v>1</v>
      </c>
    </row>
    <row r="5" spans="1:18" ht="18" customHeight="1" x14ac:dyDescent="0.15">
      <c r="A5" s="575" t="s">
        <v>357</v>
      </c>
      <c r="B5" s="6">
        <v>916</v>
      </c>
      <c r="C5" s="5">
        <v>208</v>
      </c>
      <c r="D5" s="5">
        <v>261</v>
      </c>
      <c r="E5" s="5">
        <v>53</v>
      </c>
      <c r="F5" s="5">
        <v>122</v>
      </c>
      <c r="G5" s="5">
        <v>11</v>
      </c>
      <c r="H5" s="61">
        <v>1</v>
      </c>
      <c r="I5" s="5">
        <v>9</v>
      </c>
      <c r="J5" s="5">
        <v>1</v>
      </c>
      <c r="K5" s="7">
        <v>106</v>
      </c>
      <c r="L5" s="6">
        <v>88</v>
      </c>
      <c r="M5" s="531">
        <v>32</v>
      </c>
      <c r="N5" s="550">
        <v>24</v>
      </c>
      <c r="O5" s="530" t="s">
        <v>312</v>
      </c>
      <c r="P5" s="13">
        <v>1</v>
      </c>
      <c r="Q5" s="590">
        <v>49.6</v>
      </c>
      <c r="R5" s="587">
        <v>52.5</v>
      </c>
    </row>
    <row r="6" spans="1:18" ht="18" customHeight="1" x14ac:dyDescent="0.15">
      <c r="A6" s="184">
        <v>26</v>
      </c>
      <c r="B6" s="6">
        <v>874</v>
      </c>
      <c r="C6" s="70">
        <v>217</v>
      </c>
      <c r="D6" s="172">
        <v>222</v>
      </c>
      <c r="E6" s="6">
        <v>64</v>
      </c>
      <c r="F6" s="6">
        <v>114</v>
      </c>
      <c r="G6" s="5">
        <v>2</v>
      </c>
      <c r="H6" s="61">
        <v>13</v>
      </c>
      <c r="I6" s="5">
        <v>4</v>
      </c>
      <c r="J6" s="483" t="s">
        <v>312</v>
      </c>
      <c r="K6" s="5">
        <v>91</v>
      </c>
      <c r="L6" s="6">
        <v>116</v>
      </c>
      <c r="M6" s="531">
        <v>21</v>
      </c>
      <c r="N6" s="550">
        <v>10</v>
      </c>
      <c r="O6" s="530" t="s">
        <v>312</v>
      </c>
      <c r="P6" s="13">
        <v>2</v>
      </c>
      <c r="Q6" s="586">
        <v>54.4</v>
      </c>
      <c r="R6" s="587">
        <v>46.7</v>
      </c>
    </row>
    <row r="7" spans="1:18" ht="18" customHeight="1" x14ac:dyDescent="0.15">
      <c r="A7" s="184">
        <v>27</v>
      </c>
      <c r="B7" s="6">
        <v>862</v>
      </c>
      <c r="C7" s="70">
        <v>187</v>
      </c>
      <c r="D7" s="172">
        <v>270</v>
      </c>
      <c r="E7" s="6">
        <v>42</v>
      </c>
      <c r="F7" s="6">
        <v>93</v>
      </c>
      <c r="G7" s="5">
        <v>6</v>
      </c>
      <c r="H7" s="61">
        <v>2</v>
      </c>
      <c r="I7" s="5">
        <v>9</v>
      </c>
      <c r="J7" s="483" t="s">
        <v>312</v>
      </c>
      <c r="K7" s="5">
        <v>96</v>
      </c>
      <c r="L7" s="6">
        <v>113</v>
      </c>
      <c r="M7" s="531">
        <v>16</v>
      </c>
      <c r="N7" s="550">
        <v>28</v>
      </c>
      <c r="O7" s="531">
        <v>1</v>
      </c>
      <c r="P7" s="22">
        <v>1</v>
      </c>
      <c r="Q7" s="586">
        <v>52.5</v>
      </c>
      <c r="R7" s="587">
        <v>53.4</v>
      </c>
    </row>
    <row r="8" spans="1:18" ht="18" customHeight="1" x14ac:dyDescent="0.15">
      <c r="A8" s="184">
        <v>28</v>
      </c>
      <c r="B8" s="6">
        <v>859</v>
      </c>
      <c r="C8" s="70">
        <v>210</v>
      </c>
      <c r="D8" s="172">
        <v>248</v>
      </c>
      <c r="E8" s="6">
        <v>52</v>
      </c>
      <c r="F8" s="6">
        <v>99</v>
      </c>
      <c r="G8" s="5">
        <v>6</v>
      </c>
      <c r="H8" s="61">
        <v>4</v>
      </c>
      <c r="I8" s="5">
        <v>8</v>
      </c>
      <c r="J8" s="5">
        <v>1</v>
      </c>
      <c r="K8" s="5">
        <v>82</v>
      </c>
      <c r="L8" s="6">
        <v>114</v>
      </c>
      <c r="M8" s="531">
        <v>17</v>
      </c>
      <c r="N8" s="550">
        <v>15</v>
      </c>
      <c r="O8" s="530" t="s">
        <v>312</v>
      </c>
      <c r="P8" s="22">
        <v>1</v>
      </c>
      <c r="Q8" s="586">
        <v>55.7</v>
      </c>
      <c r="R8" s="587">
        <v>51.5</v>
      </c>
    </row>
    <row r="9" spans="1:18" ht="18" customHeight="1" x14ac:dyDescent="0.15">
      <c r="A9" s="471">
        <v>29</v>
      </c>
      <c r="B9" s="484">
        <v>821</v>
      </c>
      <c r="C9" s="479">
        <v>184</v>
      </c>
      <c r="D9" s="485">
        <v>244</v>
      </c>
      <c r="E9" s="484">
        <v>44</v>
      </c>
      <c r="F9" s="484">
        <v>99</v>
      </c>
      <c r="G9" s="480">
        <v>2</v>
      </c>
      <c r="H9" s="482">
        <v>4</v>
      </c>
      <c r="I9" s="480">
        <v>9</v>
      </c>
      <c r="J9" s="483" t="s">
        <v>312</v>
      </c>
      <c r="K9" s="480">
        <v>80</v>
      </c>
      <c r="L9" s="484">
        <v>113</v>
      </c>
      <c r="M9" s="536">
        <v>16</v>
      </c>
      <c r="N9" s="551">
        <v>15</v>
      </c>
      <c r="O9" s="532" t="s">
        <v>22</v>
      </c>
      <c r="P9" s="486">
        <v>2</v>
      </c>
      <c r="Q9" s="588">
        <v>54.4</v>
      </c>
      <c r="R9" s="589">
        <v>50.5</v>
      </c>
    </row>
    <row r="10" spans="1:18" x14ac:dyDescent="0.15">
      <c r="A10" s="147" t="s">
        <v>5</v>
      </c>
      <c r="B10" s="270"/>
      <c r="C10" s="271"/>
      <c r="D10" s="271"/>
      <c r="E10" s="272"/>
      <c r="F10" s="272"/>
      <c r="G10" s="272"/>
      <c r="H10" s="273"/>
      <c r="I10" s="270"/>
      <c r="J10" s="270"/>
      <c r="K10" s="270"/>
      <c r="L10" s="270"/>
    </row>
  </sheetData>
  <mergeCells count="10">
    <mergeCell ref="K3:L3"/>
    <mergeCell ref="M3:N3"/>
    <mergeCell ref="O3:P3"/>
    <mergeCell ref="Q3:R3"/>
    <mergeCell ref="A1:N1"/>
    <mergeCell ref="A3:A4"/>
    <mergeCell ref="C3:D3"/>
    <mergeCell ref="E3:F3"/>
    <mergeCell ref="G3:H3"/>
    <mergeCell ref="I3:J3"/>
  </mergeCells>
  <phoneticPr fontId="2"/>
  <pageMargins left="0.82677165354330706" right="0.23622047244094488" top="0.3543307086614173" bottom="0.3543307086614173" header="0.31496062992125984" footer="0.31496062992125984"/>
  <pageSetup paperSize="9" scale="83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view="pageBreakPreview" zoomScaleNormal="100" zoomScaleSheetLayoutView="100" workbookViewId="0">
      <selection activeCell="T8" sqref="T8"/>
    </sheetView>
  </sheetViews>
  <sheetFormatPr defaultRowHeight="12" x14ac:dyDescent="0.15"/>
  <cols>
    <col min="1" max="1" width="9.5" style="13" customWidth="1"/>
    <col min="2" max="2" width="11.125" style="13" customWidth="1"/>
    <col min="3" max="10" width="9.25" style="13" customWidth="1"/>
    <col min="11" max="16384" width="9" style="13"/>
  </cols>
  <sheetData>
    <row r="1" spans="1:9" ht="29.25" customHeight="1" x14ac:dyDescent="0.15">
      <c r="A1" s="22"/>
      <c r="B1" s="595" t="s">
        <v>245</v>
      </c>
      <c r="C1" s="595"/>
      <c r="D1" s="595"/>
      <c r="E1" s="595"/>
      <c r="F1" s="595"/>
      <c r="G1" s="595"/>
      <c r="H1" s="595"/>
      <c r="I1" s="595"/>
    </row>
    <row r="2" spans="1:9" ht="15" customHeight="1" x14ac:dyDescent="0.15">
      <c r="A2" s="148"/>
      <c r="B2" s="308"/>
      <c r="C2" s="308"/>
      <c r="D2" s="308"/>
      <c r="E2" s="308"/>
      <c r="F2" s="308"/>
      <c r="G2" s="308"/>
      <c r="H2" s="683" t="s">
        <v>31</v>
      </c>
      <c r="I2" s="683"/>
    </row>
    <row r="3" spans="1:9" ht="33" customHeight="1" x14ac:dyDescent="0.15">
      <c r="A3" s="670" t="s">
        <v>322</v>
      </c>
      <c r="B3" s="671"/>
      <c r="C3" s="309" t="s">
        <v>387</v>
      </c>
      <c r="D3" s="312" t="s">
        <v>386</v>
      </c>
      <c r="E3" s="312" t="s">
        <v>385</v>
      </c>
      <c r="F3" s="309" t="s">
        <v>384</v>
      </c>
      <c r="G3" s="311" t="s">
        <v>383</v>
      </c>
      <c r="H3" s="309" t="s">
        <v>382</v>
      </c>
      <c r="I3" s="310" t="s">
        <v>144</v>
      </c>
    </row>
    <row r="4" spans="1:9" ht="15" customHeight="1" x14ac:dyDescent="0.15">
      <c r="A4" s="666" t="s">
        <v>342</v>
      </c>
      <c r="B4" s="34" t="s">
        <v>360</v>
      </c>
      <c r="C4" s="322">
        <v>7310</v>
      </c>
      <c r="D4" s="322">
        <v>288</v>
      </c>
      <c r="E4" s="322">
        <v>3271</v>
      </c>
      <c r="F4" s="322">
        <v>1461</v>
      </c>
      <c r="G4" s="347" t="s">
        <v>22</v>
      </c>
      <c r="H4" s="322">
        <v>1282</v>
      </c>
      <c r="I4" s="331">
        <v>13612</v>
      </c>
    </row>
    <row r="5" spans="1:9" ht="15" customHeight="1" x14ac:dyDescent="0.15">
      <c r="A5" s="593"/>
      <c r="B5" s="34">
        <v>26</v>
      </c>
      <c r="C5" s="322">
        <v>7415</v>
      </c>
      <c r="D5" s="322">
        <v>315</v>
      </c>
      <c r="E5" s="322">
        <v>2916</v>
      </c>
      <c r="F5" s="322">
        <v>1568</v>
      </c>
      <c r="G5" s="347" t="s">
        <v>22</v>
      </c>
      <c r="H5" s="322">
        <v>1280</v>
      </c>
      <c r="I5" s="331">
        <v>13494</v>
      </c>
    </row>
    <row r="6" spans="1:9" ht="15" customHeight="1" x14ac:dyDescent="0.15">
      <c r="A6" s="593"/>
      <c r="B6" s="34">
        <v>27</v>
      </c>
      <c r="C6" s="322">
        <v>7516</v>
      </c>
      <c r="D6" s="322">
        <v>296</v>
      </c>
      <c r="E6" s="322">
        <v>2598</v>
      </c>
      <c r="F6" s="322">
        <v>1694</v>
      </c>
      <c r="G6" s="347" t="s">
        <v>22</v>
      </c>
      <c r="H6" s="322">
        <v>1266</v>
      </c>
      <c r="I6" s="331">
        <v>13370</v>
      </c>
    </row>
    <row r="7" spans="1:9" ht="15" customHeight="1" x14ac:dyDescent="0.15">
      <c r="A7" s="667"/>
      <c r="B7" s="503">
        <v>28</v>
      </c>
      <c r="C7" s="355">
        <v>7644</v>
      </c>
      <c r="D7" s="355">
        <v>294</v>
      </c>
      <c r="E7" s="355">
        <v>2451</v>
      </c>
      <c r="F7" s="355">
        <v>1733</v>
      </c>
      <c r="G7" s="446" t="s">
        <v>22</v>
      </c>
      <c r="H7" s="355">
        <v>1262</v>
      </c>
      <c r="I7" s="356">
        <f>SUM(C7:H7)</f>
        <v>13384</v>
      </c>
    </row>
    <row r="8" spans="1:9" ht="15" customHeight="1" x14ac:dyDescent="0.15">
      <c r="A8" s="663" t="s">
        <v>188</v>
      </c>
      <c r="B8" s="34" t="s">
        <v>360</v>
      </c>
      <c r="C8" s="322">
        <v>867</v>
      </c>
      <c r="D8" s="347" t="s">
        <v>22</v>
      </c>
      <c r="E8" s="322">
        <v>287</v>
      </c>
      <c r="F8" s="322">
        <v>764</v>
      </c>
      <c r="G8" s="347" t="s">
        <v>22</v>
      </c>
      <c r="H8" s="347" t="s">
        <v>22</v>
      </c>
      <c r="I8" s="331">
        <v>1918</v>
      </c>
    </row>
    <row r="9" spans="1:9" ht="15" customHeight="1" x14ac:dyDescent="0.15">
      <c r="A9" s="664"/>
      <c r="B9" s="34">
        <v>26</v>
      </c>
      <c r="C9" s="322">
        <v>1016</v>
      </c>
      <c r="D9" s="347" t="s">
        <v>381</v>
      </c>
      <c r="E9" s="322">
        <v>274</v>
      </c>
      <c r="F9" s="322">
        <v>905</v>
      </c>
      <c r="G9" s="347" t="s">
        <v>381</v>
      </c>
      <c r="H9" s="347" t="s">
        <v>381</v>
      </c>
      <c r="I9" s="331">
        <f>C9+E9+F9</f>
        <v>2195</v>
      </c>
    </row>
    <row r="10" spans="1:9" ht="15" customHeight="1" x14ac:dyDescent="0.15">
      <c r="A10" s="664"/>
      <c r="B10" s="34">
        <v>27</v>
      </c>
      <c r="C10" s="322">
        <v>1053</v>
      </c>
      <c r="D10" s="347" t="s">
        <v>22</v>
      </c>
      <c r="E10" s="322">
        <v>273</v>
      </c>
      <c r="F10" s="322">
        <v>923</v>
      </c>
      <c r="G10" s="347" t="s">
        <v>22</v>
      </c>
      <c r="H10" s="347" t="s">
        <v>22</v>
      </c>
      <c r="I10" s="331">
        <v>2249</v>
      </c>
    </row>
    <row r="11" spans="1:9" ht="15" customHeight="1" x14ac:dyDescent="0.15">
      <c r="A11" s="665"/>
      <c r="B11" s="503">
        <v>28</v>
      </c>
      <c r="C11" s="355">
        <v>1160</v>
      </c>
      <c r="D11" s="446" t="s">
        <v>381</v>
      </c>
      <c r="E11" s="355">
        <v>253</v>
      </c>
      <c r="F11" s="355">
        <v>998</v>
      </c>
      <c r="G11" s="446" t="s">
        <v>381</v>
      </c>
      <c r="H11" s="446" t="s">
        <v>381</v>
      </c>
      <c r="I11" s="356">
        <f>C11+E11+F11</f>
        <v>2411</v>
      </c>
    </row>
    <row r="12" spans="1:9" ht="15" customHeight="1" x14ac:dyDescent="0.15">
      <c r="A12" s="663" t="s">
        <v>189</v>
      </c>
      <c r="B12" s="34" t="s">
        <v>360</v>
      </c>
      <c r="C12" s="322">
        <v>2623</v>
      </c>
      <c r="D12" s="347" t="s">
        <v>22</v>
      </c>
      <c r="E12" s="322">
        <v>1315</v>
      </c>
      <c r="F12" s="347">
        <v>492</v>
      </c>
      <c r="G12" s="347" t="s">
        <v>22</v>
      </c>
      <c r="H12" s="322">
        <v>105</v>
      </c>
      <c r="I12" s="331">
        <v>4535</v>
      </c>
    </row>
    <row r="13" spans="1:9" ht="15" customHeight="1" x14ac:dyDescent="0.15">
      <c r="A13" s="664"/>
      <c r="B13" s="34">
        <v>26</v>
      </c>
      <c r="C13" s="322">
        <v>2654</v>
      </c>
      <c r="D13" s="347" t="s">
        <v>22</v>
      </c>
      <c r="E13" s="322">
        <v>1286</v>
      </c>
      <c r="F13" s="347">
        <v>567</v>
      </c>
      <c r="G13" s="347" t="s">
        <v>22</v>
      </c>
      <c r="H13" s="322">
        <v>105</v>
      </c>
      <c r="I13" s="331">
        <f>C13+E13+F13+H13</f>
        <v>4612</v>
      </c>
    </row>
    <row r="14" spans="1:9" ht="15" customHeight="1" x14ac:dyDescent="0.15">
      <c r="A14" s="664"/>
      <c r="B14" s="34">
        <v>27</v>
      </c>
      <c r="C14" s="322">
        <v>2697</v>
      </c>
      <c r="D14" s="347" t="s">
        <v>22</v>
      </c>
      <c r="E14" s="322">
        <v>718</v>
      </c>
      <c r="F14" s="347">
        <v>639</v>
      </c>
      <c r="G14" s="347" t="s">
        <v>22</v>
      </c>
      <c r="H14" s="322">
        <v>105</v>
      </c>
      <c r="I14" s="331">
        <v>4159</v>
      </c>
    </row>
    <row r="15" spans="1:9" ht="15" customHeight="1" x14ac:dyDescent="0.15">
      <c r="A15" s="665"/>
      <c r="B15" s="503">
        <v>28</v>
      </c>
      <c r="C15" s="355">
        <v>2753</v>
      </c>
      <c r="D15" s="446" t="s">
        <v>22</v>
      </c>
      <c r="E15" s="355">
        <v>708</v>
      </c>
      <c r="F15" s="446">
        <v>683</v>
      </c>
      <c r="G15" s="446" t="s">
        <v>22</v>
      </c>
      <c r="H15" s="355">
        <v>105</v>
      </c>
      <c r="I15" s="356">
        <f>C15+E15+F15+H15</f>
        <v>4249</v>
      </c>
    </row>
    <row r="16" spans="1:9" ht="15" customHeight="1" x14ac:dyDescent="0.15">
      <c r="A16" s="666" t="s">
        <v>244</v>
      </c>
      <c r="B16" s="34" t="s">
        <v>360</v>
      </c>
      <c r="C16" s="347" t="s">
        <v>22</v>
      </c>
      <c r="D16" s="347" t="s">
        <v>22</v>
      </c>
      <c r="E16" s="66">
        <v>1127</v>
      </c>
      <c r="F16" s="169">
        <v>15</v>
      </c>
      <c r="G16" s="66">
        <v>828</v>
      </c>
      <c r="H16" s="347" t="s">
        <v>22</v>
      </c>
      <c r="I16" s="331">
        <v>1970</v>
      </c>
    </row>
    <row r="17" spans="1:9" ht="15" customHeight="1" x14ac:dyDescent="0.15">
      <c r="A17" s="593"/>
      <c r="B17" s="34">
        <v>26</v>
      </c>
      <c r="C17" s="347" t="s">
        <v>381</v>
      </c>
      <c r="D17" s="347" t="s">
        <v>381</v>
      </c>
      <c r="E17" s="66">
        <v>328</v>
      </c>
      <c r="F17" s="90" t="s">
        <v>381</v>
      </c>
      <c r="G17" s="66">
        <v>150</v>
      </c>
      <c r="H17" s="347" t="s">
        <v>381</v>
      </c>
      <c r="I17" s="331">
        <v>478</v>
      </c>
    </row>
    <row r="18" spans="1:9" ht="15" customHeight="1" x14ac:dyDescent="0.15">
      <c r="A18" s="593"/>
      <c r="B18" s="34">
        <v>27</v>
      </c>
      <c r="C18" s="347" t="s">
        <v>22</v>
      </c>
      <c r="D18" s="347" t="s">
        <v>22</v>
      </c>
      <c r="E18" s="66">
        <v>1270</v>
      </c>
      <c r="F18" s="90" t="s">
        <v>22</v>
      </c>
      <c r="G18" s="66">
        <v>887</v>
      </c>
      <c r="H18" s="347" t="s">
        <v>22</v>
      </c>
      <c r="I18" s="331">
        <v>2157</v>
      </c>
    </row>
    <row r="19" spans="1:9" ht="15" customHeight="1" x14ac:dyDescent="0.15">
      <c r="A19" s="667"/>
      <c r="B19" s="503">
        <v>28</v>
      </c>
      <c r="C19" s="446" t="s">
        <v>381</v>
      </c>
      <c r="D19" s="446" t="s">
        <v>381</v>
      </c>
      <c r="E19" s="243">
        <v>1136</v>
      </c>
      <c r="F19" s="442" t="s">
        <v>381</v>
      </c>
      <c r="G19" s="243">
        <v>828</v>
      </c>
      <c r="H19" s="446" t="s">
        <v>381</v>
      </c>
      <c r="I19" s="356">
        <v>1964</v>
      </c>
    </row>
    <row r="20" spans="1:9" ht="15" customHeight="1" x14ac:dyDescent="0.15">
      <c r="A20" s="663" t="s">
        <v>27</v>
      </c>
      <c r="B20" s="34" t="s">
        <v>360</v>
      </c>
      <c r="C20" s="322">
        <v>10800</v>
      </c>
      <c r="D20" s="322">
        <v>288</v>
      </c>
      <c r="E20" s="322">
        <v>6000</v>
      </c>
      <c r="F20" s="322">
        <v>2732</v>
      </c>
      <c r="G20" s="66">
        <v>828</v>
      </c>
      <c r="H20" s="322">
        <v>1387</v>
      </c>
      <c r="I20" s="331">
        <v>22035</v>
      </c>
    </row>
    <row r="21" spans="1:9" ht="15" customHeight="1" x14ac:dyDescent="0.15">
      <c r="A21" s="664"/>
      <c r="B21" s="34">
        <v>26</v>
      </c>
      <c r="C21" s="322">
        <v>11085</v>
      </c>
      <c r="D21" s="322">
        <v>315</v>
      </c>
      <c r="E21" s="322">
        <v>4804</v>
      </c>
      <c r="F21" s="322">
        <v>3040</v>
      </c>
      <c r="G21" s="66">
        <v>150</v>
      </c>
      <c r="H21" s="322">
        <v>1385</v>
      </c>
      <c r="I21" s="331">
        <v>20779</v>
      </c>
    </row>
    <row r="22" spans="1:9" ht="15" customHeight="1" x14ac:dyDescent="0.15">
      <c r="A22" s="664"/>
      <c r="B22" s="34">
        <v>27</v>
      </c>
      <c r="C22" s="322">
        <v>11266</v>
      </c>
      <c r="D22" s="322">
        <v>296</v>
      </c>
      <c r="E22" s="322">
        <v>4859</v>
      </c>
      <c r="F22" s="322">
        <v>3256</v>
      </c>
      <c r="G22" s="66">
        <v>887</v>
      </c>
      <c r="H22" s="322">
        <v>1371</v>
      </c>
      <c r="I22" s="331">
        <v>21935</v>
      </c>
    </row>
    <row r="23" spans="1:9" ht="13.5" customHeight="1" x14ac:dyDescent="0.15">
      <c r="A23" s="665"/>
      <c r="B23" s="503">
        <v>28</v>
      </c>
      <c r="C23" s="355">
        <v>11557</v>
      </c>
      <c r="D23" s="355">
        <v>294</v>
      </c>
      <c r="E23" s="355">
        <v>4548</v>
      </c>
      <c r="F23" s="355">
        <v>3414</v>
      </c>
      <c r="G23" s="243">
        <v>828</v>
      </c>
      <c r="H23" s="355">
        <v>1367</v>
      </c>
      <c r="I23" s="356">
        <v>22008</v>
      </c>
    </row>
    <row r="24" spans="1:9" ht="15" customHeight="1" x14ac:dyDescent="0.15">
      <c r="A24" s="128" t="s">
        <v>250</v>
      </c>
      <c r="B24" s="128"/>
      <c r="C24" s="128"/>
      <c r="D24" s="128"/>
      <c r="E24" s="128"/>
      <c r="F24" s="128"/>
      <c r="G24" s="128"/>
      <c r="H24" s="128"/>
      <c r="I24" s="128"/>
    </row>
  </sheetData>
  <mergeCells count="8">
    <mergeCell ref="B1:I1"/>
    <mergeCell ref="H2:I2"/>
    <mergeCell ref="A3:B3"/>
    <mergeCell ref="A12:A15"/>
    <mergeCell ref="A16:A19"/>
    <mergeCell ref="A20:A23"/>
    <mergeCell ref="A4:A7"/>
    <mergeCell ref="A8:A11"/>
  </mergeCells>
  <phoneticPr fontId="2"/>
  <pageMargins left="0.59055118110236227" right="0.51181102362204722" top="0.78740157480314965" bottom="0.98425196850393704" header="0.51181102362204722" footer="0.5118110236220472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1"/>
  <sheetViews>
    <sheetView view="pageBreakPreview" zoomScaleNormal="100" zoomScaleSheetLayoutView="100" workbookViewId="0">
      <selection activeCell="G4" sqref="G4"/>
    </sheetView>
  </sheetViews>
  <sheetFormatPr defaultRowHeight="12" x14ac:dyDescent="0.15"/>
  <cols>
    <col min="1" max="1" width="9.5" style="13" customWidth="1"/>
    <col min="2" max="2" width="11.125" style="13" customWidth="1"/>
    <col min="3" max="10" width="9.25" style="13" customWidth="1"/>
    <col min="11" max="11" width="9.375" style="13" customWidth="1"/>
    <col min="12" max="12" width="11.125" style="13" customWidth="1"/>
    <col min="13" max="16384" width="9" style="13"/>
  </cols>
  <sheetData>
    <row r="1" spans="1:21" ht="18.75" x14ac:dyDescent="0.15">
      <c r="A1" s="668" t="s">
        <v>251</v>
      </c>
      <c r="B1" s="668"/>
      <c r="C1" s="668"/>
      <c r="D1" s="668"/>
      <c r="E1" s="668"/>
      <c r="F1" s="668"/>
      <c r="G1" s="668"/>
      <c r="H1" s="668"/>
      <c r="I1" s="668"/>
      <c r="J1" s="668"/>
      <c r="K1" s="10"/>
      <c r="N1" s="10"/>
    </row>
    <row r="2" spans="1:21" ht="12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562"/>
      <c r="L2" s="10"/>
      <c r="M2" s="10"/>
      <c r="N2" s="10"/>
      <c r="O2" s="10"/>
      <c r="P2" s="10"/>
      <c r="Q2" s="10"/>
      <c r="R2" s="10"/>
      <c r="S2" s="10"/>
      <c r="T2" s="10"/>
      <c r="U2" s="60" t="s">
        <v>23</v>
      </c>
    </row>
    <row r="3" spans="1:21" ht="21" x14ac:dyDescent="0.15">
      <c r="A3" s="670" t="s">
        <v>322</v>
      </c>
      <c r="B3" s="671"/>
      <c r="C3" s="560" t="s">
        <v>84</v>
      </c>
      <c r="D3" s="560" t="s">
        <v>85</v>
      </c>
      <c r="E3" s="560" t="s">
        <v>86</v>
      </c>
      <c r="F3" s="560" t="s">
        <v>87</v>
      </c>
      <c r="G3" s="560" t="s">
        <v>88</v>
      </c>
      <c r="H3" s="560" t="s">
        <v>89</v>
      </c>
      <c r="I3" s="560" t="s">
        <v>90</v>
      </c>
      <c r="J3" s="561" t="s">
        <v>91</v>
      </c>
      <c r="K3" s="578" t="s">
        <v>92</v>
      </c>
      <c r="L3" s="560" t="s">
        <v>93</v>
      </c>
      <c r="M3" s="560" t="s">
        <v>94</v>
      </c>
      <c r="N3" s="560" t="s">
        <v>95</v>
      </c>
      <c r="O3" s="560" t="s">
        <v>96</v>
      </c>
      <c r="P3" s="560" t="s">
        <v>97</v>
      </c>
      <c r="Q3" s="552" t="s">
        <v>98</v>
      </c>
      <c r="R3" s="560" t="s">
        <v>99</v>
      </c>
      <c r="S3" s="560" t="s">
        <v>100</v>
      </c>
      <c r="T3" s="560" t="s">
        <v>101</v>
      </c>
      <c r="U3" s="561" t="s">
        <v>102</v>
      </c>
    </row>
    <row r="4" spans="1:21" ht="20.25" customHeight="1" x14ac:dyDescent="0.15">
      <c r="A4" s="672" t="s">
        <v>187</v>
      </c>
      <c r="B4" s="115" t="s">
        <v>360</v>
      </c>
      <c r="C4" s="322">
        <v>285049</v>
      </c>
      <c r="D4" s="322">
        <v>3415</v>
      </c>
      <c r="E4" s="322">
        <v>5032</v>
      </c>
      <c r="F4" s="322">
        <v>10961</v>
      </c>
      <c r="G4" s="322">
        <v>16717</v>
      </c>
      <c r="H4" s="322">
        <v>9063</v>
      </c>
      <c r="I4" s="322">
        <v>11754</v>
      </c>
      <c r="J4" s="331">
        <v>5417</v>
      </c>
      <c r="K4" s="348">
        <v>16249</v>
      </c>
      <c r="L4" s="322">
        <v>2100</v>
      </c>
      <c r="M4" s="322">
        <v>26305</v>
      </c>
      <c r="N4" s="322">
        <v>19322</v>
      </c>
      <c r="O4" s="322">
        <v>55405</v>
      </c>
      <c r="P4" s="322">
        <v>51035</v>
      </c>
      <c r="Q4" s="322">
        <v>2407</v>
      </c>
      <c r="R4" s="322">
        <v>14654</v>
      </c>
      <c r="S4" s="322">
        <v>6360</v>
      </c>
      <c r="T4" s="322">
        <v>13612</v>
      </c>
      <c r="U4" s="116">
        <v>15241</v>
      </c>
    </row>
    <row r="5" spans="1:21" ht="20.25" customHeight="1" x14ac:dyDescent="0.15">
      <c r="A5" s="673"/>
      <c r="B5" s="115">
        <v>26</v>
      </c>
      <c r="C5" s="322">
        <v>288223</v>
      </c>
      <c r="D5" s="322">
        <v>3411</v>
      </c>
      <c r="E5" s="322">
        <v>4973</v>
      </c>
      <c r="F5" s="322">
        <v>11151</v>
      </c>
      <c r="G5" s="322">
        <v>17098</v>
      </c>
      <c r="H5" s="322">
        <v>9073</v>
      </c>
      <c r="I5" s="322">
        <v>12030</v>
      </c>
      <c r="J5" s="331">
        <v>5460</v>
      </c>
      <c r="K5" s="348">
        <v>16438</v>
      </c>
      <c r="L5" s="322">
        <v>2103</v>
      </c>
      <c r="M5" s="322">
        <v>26572</v>
      </c>
      <c r="N5" s="322">
        <v>19308</v>
      </c>
      <c r="O5" s="322">
        <v>56476</v>
      </c>
      <c r="P5" s="322">
        <v>51537</v>
      </c>
      <c r="Q5" s="322">
        <v>2377</v>
      </c>
      <c r="R5" s="322">
        <v>14900</v>
      </c>
      <c r="S5" s="322">
        <v>6467</v>
      </c>
      <c r="T5" s="322">
        <v>13494</v>
      </c>
      <c r="U5" s="116">
        <v>15355</v>
      </c>
    </row>
    <row r="6" spans="1:21" ht="20.25" customHeight="1" x14ac:dyDescent="0.15">
      <c r="A6" s="673"/>
      <c r="B6" s="115">
        <v>27</v>
      </c>
      <c r="C6" s="322">
        <v>290336</v>
      </c>
      <c r="D6" s="322">
        <v>3456</v>
      </c>
      <c r="E6" s="322">
        <v>5025</v>
      </c>
      <c r="F6" s="322">
        <v>11225</v>
      </c>
      <c r="G6" s="322">
        <v>17296</v>
      </c>
      <c r="H6" s="322">
        <v>9171</v>
      </c>
      <c r="I6" s="322">
        <v>12019</v>
      </c>
      <c r="J6" s="331">
        <v>5629</v>
      </c>
      <c r="K6" s="348">
        <v>16723</v>
      </c>
      <c r="L6" s="322">
        <v>2122</v>
      </c>
      <c r="M6" s="322">
        <v>26659</v>
      </c>
      <c r="N6" s="322">
        <v>19770</v>
      </c>
      <c r="O6" s="322">
        <v>56762</v>
      </c>
      <c r="P6" s="322">
        <v>51512</v>
      </c>
      <c r="Q6" s="322">
        <v>2396</v>
      </c>
      <c r="R6" s="322">
        <v>15145</v>
      </c>
      <c r="S6" s="322">
        <v>6762</v>
      </c>
      <c r="T6" s="322">
        <v>13370</v>
      </c>
      <c r="U6" s="116">
        <v>15294</v>
      </c>
    </row>
    <row r="7" spans="1:21" ht="20.25" customHeight="1" x14ac:dyDescent="0.15">
      <c r="A7" s="674"/>
      <c r="B7" s="504">
        <v>28</v>
      </c>
      <c r="C7" s="355">
        <v>291664</v>
      </c>
      <c r="D7" s="355">
        <v>3534</v>
      </c>
      <c r="E7" s="355">
        <v>5142</v>
      </c>
      <c r="F7" s="355">
        <v>11465</v>
      </c>
      <c r="G7" s="355">
        <v>17586</v>
      </c>
      <c r="H7" s="355">
        <v>9162</v>
      </c>
      <c r="I7" s="355">
        <v>12166</v>
      </c>
      <c r="J7" s="356">
        <v>5760</v>
      </c>
      <c r="K7" s="505">
        <v>17052</v>
      </c>
      <c r="L7" s="355">
        <v>2178</v>
      </c>
      <c r="M7" s="355">
        <v>26868</v>
      </c>
      <c r="N7" s="355">
        <v>19791</v>
      </c>
      <c r="O7" s="355">
        <v>56844</v>
      </c>
      <c r="P7" s="355">
        <v>51283</v>
      </c>
      <c r="Q7" s="355">
        <v>2401</v>
      </c>
      <c r="R7" s="355">
        <v>15431</v>
      </c>
      <c r="S7" s="355">
        <v>6935</v>
      </c>
      <c r="T7" s="355">
        <v>13384</v>
      </c>
      <c r="U7" s="506">
        <v>14682</v>
      </c>
    </row>
    <row r="8" spans="1:21" ht="20.25" customHeight="1" x14ac:dyDescent="0.15">
      <c r="A8" s="663" t="s">
        <v>188</v>
      </c>
      <c r="B8" s="115" t="s">
        <v>360</v>
      </c>
      <c r="C8" s="322">
        <v>53420</v>
      </c>
      <c r="D8" s="322">
        <v>602</v>
      </c>
      <c r="E8" s="322">
        <v>879</v>
      </c>
      <c r="F8" s="322">
        <v>2126</v>
      </c>
      <c r="G8" s="322">
        <v>2838</v>
      </c>
      <c r="H8" s="322">
        <v>2100</v>
      </c>
      <c r="I8" s="322">
        <v>3291</v>
      </c>
      <c r="J8" s="331">
        <v>1170</v>
      </c>
      <c r="K8" s="348">
        <v>2700</v>
      </c>
      <c r="L8" s="322">
        <v>593</v>
      </c>
      <c r="M8" s="322">
        <v>3400</v>
      </c>
      <c r="N8" s="322">
        <v>6319</v>
      </c>
      <c r="O8" s="347">
        <v>22209</v>
      </c>
      <c r="P8" s="347" t="s">
        <v>22</v>
      </c>
      <c r="Q8" s="347" t="s">
        <v>22</v>
      </c>
      <c r="R8" s="322">
        <v>885</v>
      </c>
      <c r="S8" s="322">
        <v>384</v>
      </c>
      <c r="T8" s="322">
        <v>1918</v>
      </c>
      <c r="U8" s="116">
        <v>2006</v>
      </c>
    </row>
    <row r="9" spans="1:21" ht="20.25" customHeight="1" x14ac:dyDescent="0.15">
      <c r="A9" s="664"/>
      <c r="B9" s="115">
        <v>26</v>
      </c>
      <c r="C9" s="322">
        <v>48817</v>
      </c>
      <c r="D9" s="322">
        <v>643</v>
      </c>
      <c r="E9" s="322">
        <v>938</v>
      </c>
      <c r="F9" s="322">
        <v>2188</v>
      </c>
      <c r="G9" s="322">
        <v>3067</v>
      </c>
      <c r="H9" s="322">
        <v>2310</v>
      </c>
      <c r="I9" s="322">
        <v>3568</v>
      </c>
      <c r="J9" s="331">
        <v>1255</v>
      </c>
      <c r="K9" s="348">
        <v>2884</v>
      </c>
      <c r="L9" s="322">
        <v>625</v>
      </c>
      <c r="M9" s="322">
        <v>3544</v>
      </c>
      <c r="N9" s="322">
        <v>6852</v>
      </c>
      <c r="O9" s="347">
        <v>23448</v>
      </c>
      <c r="P9" s="347" t="s">
        <v>22</v>
      </c>
      <c r="Q9" s="347" t="s">
        <v>22</v>
      </c>
      <c r="R9" s="322">
        <v>970</v>
      </c>
      <c r="S9" s="322">
        <v>386</v>
      </c>
      <c r="T9" s="322">
        <v>2195</v>
      </c>
      <c r="U9" s="116">
        <v>2194</v>
      </c>
    </row>
    <row r="10" spans="1:21" ht="20.25" customHeight="1" x14ac:dyDescent="0.15">
      <c r="A10" s="664"/>
      <c r="B10" s="115">
        <v>27</v>
      </c>
      <c r="C10" s="322">
        <v>60386</v>
      </c>
      <c r="D10" s="322">
        <v>671</v>
      </c>
      <c r="E10" s="322">
        <v>1028</v>
      </c>
      <c r="F10" s="322">
        <v>2262</v>
      </c>
      <c r="G10" s="322">
        <v>3299</v>
      </c>
      <c r="H10" s="322">
        <v>2500</v>
      </c>
      <c r="I10" s="322">
        <v>3850</v>
      </c>
      <c r="J10" s="331">
        <v>1349</v>
      </c>
      <c r="K10" s="348">
        <v>3066</v>
      </c>
      <c r="L10" s="322">
        <v>643</v>
      </c>
      <c r="M10" s="322">
        <v>3667</v>
      </c>
      <c r="N10" s="322">
        <v>7397</v>
      </c>
      <c r="O10" s="347">
        <v>24661</v>
      </c>
      <c r="P10" s="347" t="s">
        <v>22</v>
      </c>
      <c r="Q10" s="347" t="s">
        <v>22</v>
      </c>
      <c r="R10" s="322">
        <v>1074</v>
      </c>
      <c r="S10" s="322">
        <v>389</v>
      </c>
      <c r="T10" s="322">
        <v>2249</v>
      </c>
      <c r="U10" s="116">
        <v>2281</v>
      </c>
    </row>
    <row r="11" spans="1:21" ht="20.25" customHeight="1" x14ac:dyDescent="0.15">
      <c r="A11" s="665"/>
      <c r="B11" s="504">
        <v>28</v>
      </c>
      <c r="C11" s="355">
        <v>63873</v>
      </c>
      <c r="D11" s="355">
        <v>701</v>
      </c>
      <c r="E11" s="355">
        <v>1102</v>
      </c>
      <c r="F11" s="355">
        <v>2356</v>
      </c>
      <c r="G11" s="355">
        <v>3507</v>
      </c>
      <c r="H11" s="355">
        <v>2653</v>
      </c>
      <c r="I11" s="355">
        <v>4131</v>
      </c>
      <c r="J11" s="356">
        <v>1435</v>
      </c>
      <c r="K11" s="505">
        <v>3236</v>
      </c>
      <c r="L11" s="355">
        <v>672</v>
      </c>
      <c r="M11" s="355">
        <v>3795</v>
      </c>
      <c r="N11" s="355">
        <v>7938</v>
      </c>
      <c r="O11" s="446">
        <v>25995</v>
      </c>
      <c r="P11" s="446" t="s">
        <v>312</v>
      </c>
      <c r="Q11" s="446" t="s">
        <v>312</v>
      </c>
      <c r="R11" s="355">
        <v>1153</v>
      </c>
      <c r="S11" s="355">
        <v>391</v>
      </c>
      <c r="T11" s="355">
        <v>2411</v>
      </c>
      <c r="U11" s="506">
        <v>2397</v>
      </c>
    </row>
    <row r="12" spans="1:21" ht="20.25" customHeight="1" x14ac:dyDescent="0.15">
      <c r="A12" s="663" t="s">
        <v>189</v>
      </c>
      <c r="B12" s="115" t="s">
        <v>360</v>
      </c>
      <c r="C12" s="322">
        <v>100637</v>
      </c>
      <c r="D12" s="322">
        <v>705</v>
      </c>
      <c r="E12" s="322">
        <v>1566</v>
      </c>
      <c r="F12" s="322">
        <v>3107</v>
      </c>
      <c r="G12" s="322">
        <v>5024</v>
      </c>
      <c r="H12" s="322">
        <v>2830</v>
      </c>
      <c r="I12" s="322">
        <v>4835</v>
      </c>
      <c r="J12" s="331">
        <v>1718</v>
      </c>
      <c r="K12" s="348">
        <v>3929</v>
      </c>
      <c r="L12" s="322">
        <v>834</v>
      </c>
      <c r="M12" s="322">
        <v>13457</v>
      </c>
      <c r="N12" s="322">
        <v>13452</v>
      </c>
      <c r="O12" s="322">
        <v>39160</v>
      </c>
      <c r="P12" s="347" t="s">
        <v>22</v>
      </c>
      <c r="Q12" s="347" t="s">
        <v>22</v>
      </c>
      <c r="R12" s="322">
        <v>1919</v>
      </c>
      <c r="S12" s="322">
        <v>1315</v>
      </c>
      <c r="T12" s="322">
        <v>4535</v>
      </c>
      <c r="U12" s="331">
        <v>2251</v>
      </c>
    </row>
    <row r="13" spans="1:21" ht="20.25" customHeight="1" x14ac:dyDescent="0.15">
      <c r="A13" s="664"/>
      <c r="B13" s="115">
        <v>26</v>
      </c>
      <c r="C13" s="322">
        <v>96609</v>
      </c>
      <c r="D13" s="322">
        <v>645</v>
      </c>
      <c r="E13" s="322">
        <v>1571</v>
      </c>
      <c r="F13" s="322">
        <v>3059</v>
      </c>
      <c r="G13" s="322">
        <v>5093</v>
      </c>
      <c r="H13" s="322">
        <v>2866</v>
      </c>
      <c r="I13" s="322">
        <v>4438</v>
      </c>
      <c r="J13" s="331">
        <v>1724</v>
      </c>
      <c r="K13" s="348">
        <v>3953</v>
      </c>
      <c r="L13" s="322">
        <v>838</v>
      </c>
      <c r="M13" s="322">
        <v>13535</v>
      </c>
      <c r="N13" s="322">
        <v>13701</v>
      </c>
      <c r="O13" s="322">
        <v>40109</v>
      </c>
      <c r="P13" s="347" t="s">
        <v>22</v>
      </c>
      <c r="Q13" s="347" t="s">
        <v>22</v>
      </c>
      <c r="R13" s="322">
        <v>1948</v>
      </c>
      <c r="S13" s="322">
        <v>1268</v>
      </c>
      <c r="T13" s="322">
        <v>4612</v>
      </c>
      <c r="U13" s="331">
        <v>2184</v>
      </c>
    </row>
    <row r="14" spans="1:21" ht="20.25" customHeight="1" x14ac:dyDescent="0.15">
      <c r="A14" s="664"/>
      <c r="B14" s="115">
        <v>27</v>
      </c>
      <c r="C14" s="322">
        <v>101418</v>
      </c>
      <c r="D14" s="322">
        <v>667</v>
      </c>
      <c r="E14" s="322">
        <v>1604</v>
      </c>
      <c r="F14" s="322">
        <v>3054</v>
      </c>
      <c r="G14" s="322">
        <v>5044</v>
      </c>
      <c r="H14" s="322">
        <v>2839</v>
      </c>
      <c r="I14" s="322">
        <v>4383</v>
      </c>
      <c r="J14" s="331">
        <v>1754</v>
      </c>
      <c r="K14" s="348">
        <v>3968</v>
      </c>
      <c r="L14" s="322">
        <v>856</v>
      </c>
      <c r="M14" s="322">
        <v>13555</v>
      </c>
      <c r="N14" s="322">
        <v>14145</v>
      </c>
      <c r="O14" s="322">
        <v>39949</v>
      </c>
      <c r="P14" s="347" t="s">
        <v>22</v>
      </c>
      <c r="Q14" s="347" t="s">
        <v>22</v>
      </c>
      <c r="R14" s="322">
        <v>1992</v>
      </c>
      <c r="S14" s="322">
        <v>1273</v>
      </c>
      <c r="T14" s="322">
        <v>4159</v>
      </c>
      <c r="U14" s="331">
        <v>2176</v>
      </c>
    </row>
    <row r="15" spans="1:21" ht="20.25" customHeight="1" x14ac:dyDescent="0.15">
      <c r="A15" s="665"/>
      <c r="B15" s="504">
        <v>28</v>
      </c>
      <c r="C15" s="355">
        <v>102481</v>
      </c>
      <c r="D15" s="355">
        <v>664</v>
      </c>
      <c r="E15" s="355">
        <v>1609</v>
      </c>
      <c r="F15" s="355">
        <v>3094</v>
      </c>
      <c r="G15" s="355">
        <v>5081</v>
      </c>
      <c r="H15" s="355">
        <v>2848</v>
      </c>
      <c r="I15" s="355">
        <v>4408</v>
      </c>
      <c r="J15" s="356">
        <v>1726</v>
      </c>
      <c r="K15" s="505">
        <v>4092</v>
      </c>
      <c r="L15" s="355">
        <v>851</v>
      </c>
      <c r="M15" s="355">
        <v>12846</v>
      </c>
      <c r="N15" s="355">
        <v>15254</v>
      </c>
      <c r="O15" s="355">
        <v>40193</v>
      </c>
      <c r="P15" s="446" t="s">
        <v>312</v>
      </c>
      <c r="Q15" s="446" t="s">
        <v>312</v>
      </c>
      <c r="R15" s="355">
        <v>2065</v>
      </c>
      <c r="S15" s="355">
        <v>1267</v>
      </c>
      <c r="T15" s="355">
        <v>4249</v>
      </c>
      <c r="U15" s="356">
        <v>2234</v>
      </c>
    </row>
    <row r="16" spans="1:21" ht="20.25" customHeight="1" x14ac:dyDescent="0.15">
      <c r="A16" s="663" t="s">
        <v>27</v>
      </c>
      <c r="B16" s="115">
        <v>25</v>
      </c>
      <c r="C16" s="322">
        <v>439106</v>
      </c>
      <c r="D16" s="322">
        <v>4722</v>
      </c>
      <c r="E16" s="322">
        <v>7477</v>
      </c>
      <c r="F16" s="322">
        <v>16194</v>
      </c>
      <c r="G16" s="322">
        <v>24579</v>
      </c>
      <c r="H16" s="322">
        <v>13993</v>
      </c>
      <c r="I16" s="322">
        <v>19880</v>
      </c>
      <c r="J16" s="331">
        <v>8305</v>
      </c>
      <c r="K16" s="348">
        <v>22878</v>
      </c>
      <c r="L16" s="322">
        <v>3527</v>
      </c>
      <c r="M16" s="322">
        <v>43162</v>
      </c>
      <c r="N16" s="322">
        <v>39093</v>
      </c>
      <c r="O16" s="322">
        <v>116774</v>
      </c>
      <c r="P16" s="322">
        <v>51035</v>
      </c>
      <c r="Q16" s="322">
        <v>2407</v>
      </c>
      <c r="R16" s="322">
        <v>17458</v>
      </c>
      <c r="S16" s="322">
        <v>8059</v>
      </c>
      <c r="T16" s="322">
        <v>20065</v>
      </c>
      <c r="U16" s="331">
        <v>19498</v>
      </c>
    </row>
    <row r="17" spans="1:21" ht="20.25" customHeight="1" x14ac:dyDescent="0.15">
      <c r="A17" s="664"/>
      <c r="B17" s="115">
        <v>26</v>
      </c>
      <c r="C17" s="322">
        <v>424284</v>
      </c>
      <c r="D17" s="322">
        <v>4699</v>
      </c>
      <c r="E17" s="322">
        <v>7482</v>
      </c>
      <c r="F17" s="322">
        <v>16398</v>
      </c>
      <c r="G17" s="322">
        <v>25258</v>
      </c>
      <c r="H17" s="322">
        <v>14249</v>
      </c>
      <c r="I17" s="322">
        <v>20036</v>
      </c>
      <c r="J17" s="331">
        <v>8439</v>
      </c>
      <c r="K17" s="348">
        <v>23275</v>
      </c>
      <c r="L17" s="322">
        <v>3566</v>
      </c>
      <c r="M17" s="322">
        <v>43651</v>
      </c>
      <c r="N17" s="322">
        <v>39861</v>
      </c>
      <c r="O17" s="322">
        <v>120033</v>
      </c>
      <c r="P17" s="322">
        <v>51537</v>
      </c>
      <c r="Q17" s="322">
        <v>2377</v>
      </c>
      <c r="R17" s="322">
        <v>17818</v>
      </c>
      <c r="S17" s="322">
        <v>8121</v>
      </c>
      <c r="T17" s="322">
        <v>20301</v>
      </c>
      <c r="U17" s="331">
        <v>19733</v>
      </c>
    </row>
    <row r="18" spans="1:21" ht="20.25" customHeight="1" x14ac:dyDescent="0.15">
      <c r="A18" s="664"/>
      <c r="B18" s="115">
        <v>27</v>
      </c>
      <c r="C18" s="322">
        <v>452140</v>
      </c>
      <c r="D18" s="322">
        <v>4794</v>
      </c>
      <c r="E18" s="322">
        <v>7657</v>
      </c>
      <c r="F18" s="322">
        <v>16541</v>
      </c>
      <c r="G18" s="322">
        <v>25639</v>
      </c>
      <c r="H18" s="322">
        <v>14510</v>
      </c>
      <c r="I18" s="322">
        <v>20252</v>
      </c>
      <c r="J18" s="331">
        <v>8732</v>
      </c>
      <c r="K18" s="348">
        <v>23757</v>
      </c>
      <c r="L18" s="322">
        <v>3621</v>
      </c>
      <c r="M18" s="322">
        <v>43881</v>
      </c>
      <c r="N18" s="322">
        <v>41312</v>
      </c>
      <c r="O18" s="322">
        <v>121372</v>
      </c>
      <c r="P18" s="322">
        <v>51512</v>
      </c>
      <c r="Q18" s="322">
        <v>2396</v>
      </c>
      <c r="R18" s="322">
        <v>18211</v>
      </c>
      <c r="S18" s="322">
        <v>8424</v>
      </c>
      <c r="T18" s="322">
        <v>19778</v>
      </c>
      <c r="U18" s="331">
        <v>19751</v>
      </c>
    </row>
    <row r="19" spans="1:21" ht="20.25" customHeight="1" x14ac:dyDescent="0.15">
      <c r="A19" s="665"/>
      <c r="B19" s="504">
        <v>28</v>
      </c>
      <c r="C19" s="355">
        <v>458018</v>
      </c>
      <c r="D19" s="355">
        <v>4899</v>
      </c>
      <c r="E19" s="355">
        <v>7853</v>
      </c>
      <c r="F19" s="355">
        <v>16915</v>
      </c>
      <c r="G19" s="355">
        <v>26174</v>
      </c>
      <c r="H19" s="355">
        <v>14663</v>
      </c>
      <c r="I19" s="355">
        <v>20705</v>
      </c>
      <c r="J19" s="356">
        <v>8921</v>
      </c>
      <c r="K19" s="505">
        <v>24380</v>
      </c>
      <c r="L19" s="355">
        <v>3701</v>
      </c>
      <c r="M19" s="355">
        <v>43509</v>
      </c>
      <c r="N19" s="355">
        <v>42983</v>
      </c>
      <c r="O19" s="355">
        <v>123032</v>
      </c>
      <c r="P19" s="355">
        <v>51283</v>
      </c>
      <c r="Q19" s="355">
        <v>2401</v>
      </c>
      <c r="R19" s="355">
        <v>18649</v>
      </c>
      <c r="S19" s="355">
        <v>8593</v>
      </c>
      <c r="T19" s="355">
        <v>20044</v>
      </c>
      <c r="U19" s="356">
        <v>19313</v>
      </c>
    </row>
    <row r="20" spans="1:21" x14ac:dyDescent="0.15">
      <c r="A20" s="12" t="s">
        <v>190</v>
      </c>
    </row>
    <row r="21" spans="1:21" x14ac:dyDescent="0.15">
      <c r="A21" s="12" t="s">
        <v>363</v>
      </c>
    </row>
  </sheetData>
  <mergeCells count="6">
    <mergeCell ref="A1:J1"/>
    <mergeCell ref="A3:B3"/>
    <mergeCell ref="A4:A7"/>
    <mergeCell ref="A8:A11"/>
    <mergeCell ref="A12:A15"/>
    <mergeCell ref="A16:A19"/>
  </mergeCells>
  <phoneticPr fontId="2"/>
  <pageMargins left="0.59055118110236227" right="0.51181102362204722" top="0.78740157480314965" bottom="0.98425196850393704" header="0.51181102362204722" footer="0.51181102362204722"/>
  <pageSetup paperSize="9" scale="86" orientation="portrait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view="pageBreakPreview" zoomScaleNormal="100" zoomScaleSheetLayoutView="100" workbookViewId="0">
      <selection activeCell="N6" sqref="N6"/>
    </sheetView>
  </sheetViews>
  <sheetFormatPr defaultRowHeight="12" x14ac:dyDescent="0.15"/>
  <cols>
    <col min="1" max="1" width="9.375" style="13" customWidth="1"/>
    <col min="2" max="2" width="11.125" style="13" customWidth="1"/>
    <col min="3" max="16384" width="9" style="13"/>
  </cols>
  <sheetData>
    <row r="1" spans="1:11" ht="29.25" customHeight="1" x14ac:dyDescent="0.15">
      <c r="A1" s="669" t="s">
        <v>103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</row>
    <row r="2" spans="1:11" ht="15" customHeight="1" x14ac:dyDescent="0.15">
      <c r="K2" s="60" t="s">
        <v>31</v>
      </c>
    </row>
    <row r="3" spans="1:11" ht="33" customHeight="1" x14ac:dyDescent="0.15">
      <c r="A3" s="675" t="s">
        <v>322</v>
      </c>
      <c r="B3" s="676"/>
      <c r="C3" s="679" t="s">
        <v>191</v>
      </c>
      <c r="D3" s="599" t="s">
        <v>296</v>
      </c>
      <c r="E3" s="681"/>
      <c r="F3" s="596"/>
      <c r="G3" s="599" t="s">
        <v>104</v>
      </c>
      <c r="H3" s="681"/>
      <c r="I3" s="682" t="s">
        <v>369</v>
      </c>
      <c r="J3" s="670"/>
      <c r="K3" s="670"/>
    </row>
    <row r="4" spans="1:11" ht="15" customHeight="1" x14ac:dyDescent="0.15">
      <c r="A4" s="677"/>
      <c r="B4" s="678"/>
      <c r="C4" s="680"/>
      <c r="D4" s="560" t="s">
        <v>105</v>
      </c>
      <c r="E4" s="560" t="s">
        <v>106</v>
      </c>
      <c r="F4" s="560" t="s">
        <v>27</v>
      </c>
      <c r="G4" s="23" t="s">
        <v>108</v>
      </c>
      <c r="H4" s="561" t="s">
        <v>388</v>
      </c>
      <c r="I4" s="229" t="s">
        <v>107</v>
      </c>
      <c r="J4" s="23" t="s">
        <v>192</v>
      </c>
      <c r="K4" s="579" t="s">
        <v>27</v>
      </c>
    </row>
    <row r="5" spans="1:11" ht="15" customHeight="1" x14ac:dyDescent="0.15">
      <c r="A5" s="666" t="s">
        <v>342</v>
      </c>
      <c r="B5" s="186" t="s">
        <v>360</v>
      </c>
      <c r="C5" s="66">
        <v>288</v>
      </c>
      <c r="D5" s="66">
        <v>186027</v>
      </c>
      <c r="E5" s="66">
        <v>88458</v>
      </c>
      <c r="F5" s="66">
        <v>274485</v>
      </c>
      <c r="G5" s="66">
        <v>12768</v>
      </c>
      <c r="H5" s="68">
        <v>327</v>
      </c>
      <c r="I5" s="347" t="s">
        <v>22</v>
      </c>
      <c r="J5" s="347" t="s">
        <v>22</v>
      </c>
      <c r="K5" s="333" t="s">
        <v>22</v>
      </c>
    </row>
    <row r="6" spans="1:11" ht="15" customHeight="1" x14ac:dyDescent="0.15">
      <c r="A6" s="593"/>
      <c r="B6" s="186">
        <v>26</v>
      </c>
      <c r="C6" s="66">
        <v>287</v>
      </c>
      <c r="D6" s="66">
        <v>175242</v>
      </c>
      <c r="E6" s="66">
        <v>85713</v>
      </c>
      <c r="F6" s="66">
        <v>260955</v>
      </c>
      <c r="G6" s="66">
        <v>12915</v>
      </c>
      <c r="H6" s="68">
        <v>322</v>
      </c>
      <c r="I6" s="347" t="s">
        <v>22</v>
      </c>
      <c r="J6" s="347" t="s">
        <v>22</v>
      </c>
      <c r="K6" s="333" t="s">
        <v>22</v>
      </c>
    </row>
    <row r="7" spans="1:11" ht="15" customHeight="1" x14ac:dyDescent="0.15">
      <c r="A7" s="593"/>
      <c r="B7" s="186">
        <v>27</v>
      </c>
      <c r="C7" s="66">
        <v>288</v>
      </c>
      <c r="D7" s="66">
        <v>171544</v>
      </c>
      <c r="E7" s="66">
        <v>89564</v>
      </c>
      <c r="F7" s="66">
        <v>261108</v>
      </c>
      <c r="G7" s="66">
        <v>12636</v>
      </c>
      <c r="H7" s="68">
        <v>324</v>
      </c>
      <c r="I7" s="347" t="s">
        <v>22</v>
      </c>
      <c r="J7" s="347" t="s">
        <v>22</v>
      </c>
      <c r="K7" s="333" t="s">
        <v>22</v>
      </c>
    </row>
    <row r="8" spans="1:11" ht="15" customHeight="1" x14ac:dyDescent="0.15">
      <c r="A8" s="667"/>
      <c r="B8" s="267">
        <v>28</v>
      </c>
      <c r="C8" s="243">
        <v>287</v>
      </c>
      <c r="D8" s="243">
        <v>170316</v>
      </c>
      <c r="E8" s="243">
        <v>90520</v>
      </c>
      <c r="F8" s="243">
        <f>SUM(D8:E8)</f>
        <v>260836</v>
      </c>
      <c r="G8" s="243">
        <v>6734</v>
      </c>
      <c r="H8" s="349">
        <v>223</v>
      </c>
      <c r="I8" s="446" t="s">
        <v>312</v>
      </c>
      <c r="J8" s="446" t="s">
        <v>312</v>
      </c>
      <c r="K8" s="508" t="s">
        <v>312</v>
      </c>
    </row>
    <row r="9" spans="1:11" ht="15" customHeight="1" x14ac:dyDescent="0.15">
      <c r="A9" s="663" t="s">
        <v>188</v>
      </c>
      <c r="B9" s="186" t="s">
        <v>360</v>
      </c>
      <c r="C9" s="66">
        <v>291</v>
      </c>
      <c r="D9" s="66">
        <v>86464</v>
      </c>
      <c r="E9" s="66">
        <v>75519</v>
      </c>
      <c r="F9" s="66">
        <v>161983</v>
      </c>
      <c r="G9" s="66">
        <v>4212</v>
      </c>
      <c r="H9" s="84">
        <v>108</v>
      </c>
      <c r="I9" s="347" t="s">
        <v>22</v>
      </c>
      <c r="J9" s="347" t="s">
        <v>22</v>
      </c>
      <c r="K9" s="333" t="s">
        <v>22</v>
      </c>
    </row>
    <row r="10" spans="1:11" ht="15" customHeight="1" x14ac:dyDescent="0.15">
      <c r="A10" s="664"/>
      <c r="B10" s="186">
        <v>26</v>
      </c>
      <c r="C10" s="66">
        <v>300</v>
      </c>
      <c r="D10" s="66">
        <v>86898</v>
      </c>
      <c r="E10" s="66">
        <v>79984</v>
      </c>
      <c r="F10" s="66">
        <v>166882</v>
      </c>
      <c r="G10" s="66">
        <v>4500</v>
      </c>
      <c r="H10" s="84">
        <v>113</v>
      </c>
      <c r="I10" s="347" t="s">
        <v>22</v>
      </c>
      <c r="J10" s="347" t="s">
        <v>22</v>
      </c>
      <c r="K10" s="333" t="s">
        <v>22</v>
      </c>
    </row>
    <row r="11" spans="1:11" ht="15" customHeight="1" x14ac:dyDescent="0.15">
      <c r="A11" s="664"/>
      <c r="B11" s="186">
        <v>27</v>
      </c>
      <c r="C11" s="66">
        <v>303</v>
      </c>
      <c r="D11" s="66">
        <v>96517</v>
      </c>
      <c r="E11" s="66">
        <v>84101</v>
      </c>
      <c r="F11" s="66">
        <v>180618</v>
      </c>
      <c r="G11" s="66">
        <v>4545</v>
      </c>
      <c r="H11" s="84">
        <v>114</v>
      </c>
      <c r="I11" s="347" t="s">
        <v>312</v>
      </c>
      <c r="J11" s="347" t="s">
        <v>312</v>
      </c>
      <c r="K11" s="333" t="s">
        <v>312</v>
      </c>
    </row>
    <row r="12" spans="1:11" ht="15" customHeight="1" x14ac:dyDescent="0.15">
      <c r="A12" s="665"/>
      <c r="B12" s="267">
        <v>28</v>
      </c>
      <c r="C12" s="243">
        <v>304</v>
      </c>
      <c r="D12" s="243">
        <v>94014</v>
      </c>
      <c r="E12" s="243">
        <v>82752</v>
      </c>
      <c r="F12" s="243">
        <v>176766</v>
      </c>
      <c r="G12" s="243">
        <v>4560</v>
      </c>
      <c r="H12" s="351">
        <v>114</v>
      </c>
      <c r="I12" s="446" t="s">
        <v>312</v>
      </c>
      <c r="J12" s="446" t="s">
        <v>312</v>
      </c>
      <c r="K12" s="508" t="s">
        <v>312</v>
      </c>
    </row>
    <row r="13" spans="1:11" ht="15" customHeight="1" x14ac:dyDescent="0.15">
      <c r="A13" s="663" t="s">
        <v>189</v>
      </c>
      <c r="B13" s="186" t="s">
        <v>360</v>
      </c>
      <c r="C13" s="66">
        <v>291</v>
      </c>
      <c r="D13" s="66">
        <v>22273</v>
      </c>
      <c r="E13" s="66">
        <v>28234</v>
      </c>
      <c r="F13" s="66">
        <v>50507</v>
      </c>
      <c r="G13" s="66">
        <v>697</v>
      </c>
      <c r="H13" s="68">
        <v>73</v>
      </c>
      <c r="I13" s="347" t="s">
        <v>22</v>
      </c>
      <c r="J13" s="347" t="s">
        <v>22</v>
      </c>
      <c r="K13" s="333" t="s">
        <v>22</v>
      </c>
    </row>
    <row r="14" spans="1:11" ht="15" customHeight="1" x14ac:dyDescent="0.15">
      <c r="A14" s="664"/>
      <c r="B14" s="186">
        <v>26</v>
      </c>
      <c r="C14" s="66">
        <v>287</v>
      </c>
      <c r="D14" s="66">
        <f>F14-E14</f>
        <v>21648</v>
      </c>
      <c r="E14" s="66">
        <v>27254</v>
      </c>
      <c r="F14" s="66">
        <v>48902</v>
      </c>
      <c r="G14" s="66">
        <v>731</v>
      </c>
      <c r="H14" s="68">
        <v>76</v>
      </c>
      <c r="I14" s="350" t="s">
        <v>312</v>
      </c>
      <c r="J14" s="350" t="s">
        <v>312</v>
      </c>
      <c r="K14" s="507" t="s">
        <v>312</v>
      </c>
    </row>
    <row r="15" spans="1:11" ht="15" customHeight="1" x14ac:dyDescent="0.15">
      <c r="A15" s="664"/>
      <c r="B15" s="186">
        <v>27</v>
      </c>
      <c r="C15" s="66">
        <v>290</v>
      </c>
      <c r="D15" s="66">
        <f>F15-E15</f>
        <v>22635</v>
      </c>
      <c r="E15" s="66">
        <v>25080</v>
      </c>
      <c r="F15" s="66">
        <v>47715</v>
      </c>
      <c r="G15" s="66">
        <v>795</v>
      </c>
      <c r="H15" s="68">
        <v>68</v>
      </c>
      <c r="I15" s="347" t="s">
        <v>312</v>
      </c>
      <c r="J15" s="347" t="s">
        <v>312</v>
      </c>
      <c r="K15" s="333" t="s">
        <v>312</v>
      </c>
    </row>
    <row r="16" spans="1:11" ht="15" customHeight="1" x14ac:dyDescent="0.15">
      <c r="A16" s="665"/>
      <c r="B16" s="267">
        <v>28</v>
      </c>
      <c r="C16" s="243">
        <v>289</v>
      </c>
      <c r="D16" s="243">
        <v>24571</v>
      </c>
      <c r="E16" s="243">
        <v>28049</v>
      </c>
      <c r="F16" s="243">
        <v>52620</v>
      </c>
      <c r="G16" s="243">
        <v>881</v>
      </c>
      <c r="H16" s="349">
        <v>57</v>
      </c>
      <c r="I16" s="446" t="s">
        <v>312</v>
      </c>
      <c r="J16" s="446" t="s">
        <v>312</v>
      </c>
      <c r="K16" s="508" t="s">
        <v>312</v>
      </c>
    </row>
    <row r="17" spans="1:11" ht="15" customHeight="1" x14ac:dyDescent="0.15">
      <c r="A17" s="663" t="s">
        <v>27</v>
      </c>
      <c r="B17" s="186">
        <v>25</v>
      </c>
      <c r="C17" s="66">
        <v>870</v>
      </c>
      <c r="D17" s="66">
        <v>294764</v>
      </c>
      <c r="E17" s="66">
        <v>192211</v>
      </c>
      <c r="F17" s="66">
        <v>486975</v>
      </c>
      <c r="G17" s="66">
        <v>17677</v>
      </c>
      <c r="H17" s="68">
        <v>508</v>
      </c>
      <c r="I17" s="66">
        <v>619</v>
      </c>
      <c r="J17" s="66">
        <v>49934</v>
      </c>
      <c r="K17" s="68">
        <v>50553</v>
      </c>
    </row>
    <row r="18" spans="1:11" ht="15" customHeight="1" x14ac:dyDescent="0.15">
      <c r="A18" s="664"/>
      <c r="B18" s="186">
        <v>26</v>
      </c>
      <c r="C18" s="66">
        <v>874</v>
      </c>
      <c r="D18" s="66">
        <v>283788</v>
      </c>
      <c r="E18" s="66">
        <v>192951</v>
      </c>
      <c r="F18" s="66">
        <v>476739</v>
      </c>
      <c r="G18" s="66">
        <v>18146</v>
      </c>
      <c r="H18" s="68">
        <v>511</v>
      </c>
      <c r="I18" s="66">
        <v>661</v>
      </c>
      <c r="J18" s="66">
        <v>51566</v>
      </c>
      <c r="K18" s="68">
        <v>52227</v>
      </c>
    </row>
    <row r="19" spans="1:11" ht="15" customHeight="1" x14ac:dyDescent="0.15">
      <c r="A19" s="664"/>
      <c r="B19" s="186">
        <v>27</v>
      </c>
      <c r="C19" s="66">
        <v>881</v>
      </c>
      <c r="D19" s="66">
        <v>290696</v>
      </c>
      <c r="E19" s="66">
        <v>198745</v>
      </c>
      <c r="F19" s="66">
        <v>489441</v>
      </c>
      <c r="G19" s="66">
        <v>17976</v>
      </c>
      <c r="H19" s="68">
        <v>506</v>
      </c>
      <c r="I19" s="66">
        <v>707</v>
      </c>
      <c r="J19" s="66">
        <v>43696</v>
      </c>
      <c r="K19" s="68">
        <v>44403</v>
      </c>
    </row>
    <row r="20" spans="1:11" ht="15" customHeight="1" x14ac:dyDescent="0.15">
      <c r="A20" s="665"/>
      <c r="B20" s="267">
        <v>28</v>
      </c>
      <c r="C20" s="243">
        <f>C8+C12+C16</f>
        <v>880</v>
      </c>
      <c r="D20" s="243">
        <f>F20-E20</f>
        <v>288901</v>
      </c>
      <c r="E20" s="243">
        <f>E8+E12+E16</f>
        <v>201321</v>
      </c>
      <c r="F20" s="243">
        <f>F8+F12+F16</f>
        <v>490222</v>
      </c>
      <c r="G20" s="243">
        <f>G8+G12+G16</f>
        <v>12175</v>
      </c>
      <c r="H20" s="349">
        <f>H8+H12+H16</f>
        <v>394</v>
      </c>
      <c r="I20" s="243">
        <v>703</v>
      </c>
      <c r="J20" s="243">
        <v>36413</v>
      </c>
      <c r="K20" s="349">
        <f>I20+J20</f>
        <v>37116</v>
      </c>
    </row>
    <row r="21" spans="1:11" ht="15" customHeight="1" x14ac:dyDescent="0.15">
      <c r="A21" s="20" t="s">
        <v>109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1" ht="15" customHeight="1" x14ac:dyDescent="0.15">
      <c r="A22" s="227" t="s">
        <v>370</v>
      </c>
      <c r="B22" s="227"/>
      <c r="C22" s="227"/>
      <c r="D22" s="227"/>
      <c r="E22" s="227"/>
      <c r="F22" s="227"/>
      <c r="G22" s="227"/>
      <c r="H22" s="227"/>
      <c r="I22" s="227"/>
      <c r="J22" s="227"/>
      <c r="K22" s="10"/>
    </row>
    <row r="23" spans="1:11" ht="13.5" customHeight="1" x14ac:dyDescent="0.15">
      <c r="A23" s="227" t="s">
        <v>364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mergeCells count="10">
    <mergeCell ref="A5:A8"/>
    <mergeCell ref="A9:A12"/>
    <mergeCell ref="A13:A16"/>
    <mergeCell ref="A17:A20"/>
    <mergeCell ref="A1:K1"/>
    <mergeCell ref="A3:B4"/>
    <mergeCell ref="C3:C4"/>
    <mergeCell ref="D3:F3"/>
    <mergeCell ref="G3:H3"/>
    <mergeCell ref="I3:K3"/>
  </mergeCells>
  <phoneticPr fontId="2"/>
  <pageMargins left="0.59055118110236227" right="0.51181102362204722" top="0.78740157480314965" bottom="0.98425196850393704" header="0.51181102362204722" footer="0.51181102362204722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0"/>
  <sheetViews>
    <sheetView view="pageBreakPreview" zoomScale="90" zoomScaleNormal="100" zoomScaleSheetLayoutView="90" workbookViewId="0">
      <selection activeCell="G12" sqref="G12"/>
    </sheetView>
  </sheetViews>
  <sheetFormatPr defaultRowHeight="13.5" x14ac:dyDescent="0.15"/>
  <cols>
    <col min="1" max="1" width="18" style="88" customWidth="1"/>
    <col min="2" max="6" width="7.875" style="88" customWidth="1"/>
    <col min="7" max="7" width="8.375" style="88" customWidth="1"/>
    <col min="8" max="11" width="7.875" style="88" customWidth="1"/>
    <col min="12" max="12" width="7.125" style="88" customWidth="1"/>
    <col min="13" max="13" width="7.875" style="88" customWidth="1"/>
    <col min="14" max="16384" width="9" style="88"/>
  </cols>
  <sheetData>
    <row r="1" spans="1:15" s="9" customFormat="1" ht="21" customHeight="1" x14ac:dyDescent="0.15">
      <c r="A1" s="595" t="s">
        <v>110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</row>
    <row r="2" spans="1:15" ht="21" customHeight="1" x14ac:dyDescent="0.15">
      <c r="B2" s="118"/>
      <c r="C2" s="118"/>
      <c r="D2" s="238"/>
      <c r="E2" s="238"/>
      <c r="F2" s="129"/>
      <c r="G2" s="129"/>
      <c r="H2" s="129"/>
      <c r="I2" s="129"/>
      <c r="K2" s="24" t="s">
        <v>23</v>
      </c>
      <c r="L2" s="352"/>
      <c r="N2" s="119"/>
      <c r="O2" s="119"/>
    </row>
    <row r="3" spans="1:15" ht="21" customHeight="1" x14ac:dyDescent="0.15">
      <c r="A3" s="613" t="s">
        <v>111</v>
      </c>
      <c r="B3" s="606" t="s">
        <v>287</v>
      </c>
      <c r="C3" s="662"/>
      <c r="D3" s="606" t="s">
        <v>294</v>
      </c>
      <c r="E3" s="662"/>
      <c r="F3" s="611" t="s">
        <v>299</v>
      </c>
      <c r="G3" s="605"/>
      <c r="H3" s="611" t="s">
        <v>343</v>
      </c>
      <c r="I3" s="605"/>
      <c r="J3" s="684" t="s">
        <v>374</v>
      </c>
      <c r="K3" s="685"/>
    </row>
    <row r="4" spans="1:15" ht="21" customHeight="1" x14ac:dyDescent="0.15">
      <c r="A4" s="613"/>
      <c r="B4" s="59" t="s">
        <v>112</v>
      </c>
      <c r="C4" s="59" t="s">
        <v>113</v>
      </c>
      <c r="D4" s="170" t="s">
        <v>112</v>
      </c>
      <c r="E4" s="313" t="s">
        <v>113</v>
      </c>
      <c r="F4" s="58" t="s">
        <v>112</v>
      </c>
      <c r="G4" s="313" t="s">
        <v>113</v>
      </c>
      <c r="H4" s="58" t="s">
        <v>112</v>
      </c>
      <c r="I4" s="489" t="s">
        <v>113</v>
      </c>
      <c r="J4" s="293" t="s">
        <v>112</v>
      </c>
      <c r="K4" s="294" t="s">
        <v>113</v>
      </c>
    </row>
    <row r="5" spans="1:15" ht="21" customHeight="1" x14ac:dyDescent="0.15">
      <c r="A5" s="43" t="s">
        <v>32</v>
      </c>
      <c r="B5" s="5">
        <v>1821</v>
      </c>
      <c r="C5" s="6">
        <v>26628</v>
      </c>
      <c r="D5" s="68">
        <v>1692</v>
      </c>
      <c r="E5" s="168">
        <v>23564</v>
      </c>
      <c r="F5" s="239">
        <v>1658</v>
      </c>
      <c r="G5" s="232">
        <v>23687</v>
      </c>
      <c r="H5" s="239">
        <v>1637</v>
      </c>
      <c r="I5" s="232">
        <v>24083</v>
      </c>
      <c r="J5" s="295">
        <v>1732</v>
      </c>
      <c r="K5" s="296">
        <v>24176</v>
      </c>
    </row>
    <row r="6" spans="1:15" ht="21" customHeight="1" x14ac:dyDescent="0.15">
      <c r="A6" s="43" t="s">
        <v>33</v>
      </c>
      <c r="B6" s="5">
        <v>1777</v>
      </c>
      <c r="C6" s="6">
        <v>39659</v>
      </c>
      <c r="D6" s="68">
        <v>1930</v>
      </c>
      <c r="E6" s="66">
        <v>40153</v>
      </c>
      <c r="F6" s="240">
        <v>1933</v>
      </c>
      <c r="G6" s="241">
        <v>25757</v>
      </c>
      <c r="H6" s="240">
        <v>2340</v>
      </c>
      <c r="I6" s="241">
        <v>32249</v>
      </c>
      <c r="J6" s="297">
        <v>2651</v>
      </c>
      <c r="K6" s="298">
        <v>33848</v>
      </c>
    </row>
    <row r="7" spans="1:15" ht="21" customHeight="1" x14ac:dyDescent="0.15">
      <c r="A7" s="43" t="s">
        <v>34</v>
      </c>
      <c r="B7" s="5">
        <v>449</v>
      </c>
      <c r="C7" s="6">
        <v>5470</v>
      </c>
      <c r="D7" s="66">
        <v>474</v>
      </c>
      <c r="E7" s="86">
        <v>6098</v>
      </c>
      <c r="F7" s="242">
        <v>430</v>
      </c>
      <c r="G7" s="241">
        <v>5845</v>
      </c>
      <c r="H7" s="242">
        <v>447</v>
      </c>
      <c r="I7" s="241">
        <v>6826</v>
      </c>
      <c r="J7" s="299">
        <v>499</v>
      </c>
      <c r="K7" s="298">
        <v>6873</v>
      </c>
    </row>
    <row r="8" spans="1:15" ht="21" customHeight="1" x14ac:dyDescent="0.15">
      <c r="A8" s="43" t="s">
        <v>35</v>
      </c>
      <c r="B8" s="5">
        <v>172</v>
      </c>
      <c r="C8" s="6">
        <v>3365</v>
      </c>
      <c r="D8" s="66">
        <v>150</v>
      </c>
      <c r="E8" s="86">
        <v>2583</v>
      </c>
      <c r="F8" s="242">
        <v>168</v>
      </c>
      <c r="G8" s="241">
        <v>2700</v>
      </c>
      <c r="H8" s="242">
        <v>159</v>
      </c>
      <c r="I8" s="241">
        <v>2690</v>
      </c>
      <c r="J8" s="299">
        <v>174</v>
      </c>
      <c r="K8" s="298">
        <v>2941</v>
      </c>
    </row>
    <row r="9" spans="1:15" ht="21" customHeight="1" x14ac:dyDescent="0.15">
      <c r="A9" s="43" t="s">
        <v>36</v>
      </c>
      <c r="B9" s="5">
        <v>413</v>
      </c>
      <c r="C9" s="6">
        <v>5991</v>
      </c>
      <c r="D9" s="66">
        <v>391</v>
      </c>
      <c r="E9" s="86">
        <v>6007</v>
      </c>
      <c r="F9" s="242">
        <v>458</v>
      </c>
      <c r="G9" s="353">
        <v>7700</v>
      </c>
      <c r="H9" s="242">
        <v>506</v>
      </c>
      <c r="I9" s="353">
        <v>7198</v>
      </c>
      <c r="J9" s="299">
        <v>517</v>
      </c>
      <c r="K9" s="354">
        <v>7270</v>
      </c>
    </row>
    <row r="10" spans="1:15" ht="21" customHeight="1" x14ac:dyDescent="0.15">
      <c r="A10" s="43" t="s">
        <v>37</v>
      </c>
      <c r="B10" s="5">
        <v>78</v>
      </c>
      <c r="C10" s="6">
        <v>1209</v>
      </c>
      <c r="D10" s="66">
        <v>77</v>
      </c>
      <c r="E10" s="86">
        <v>1339</v>
      </c>
      <c r="F10" s="242">
        <v>95</v>
      </c>
      <c r="G10" s="241">
        <v>1472</v>
      </c>
      <c r="H10" s="242">
        <v>87</v>
      </c>
      <c r="I10" s="241">
        <v>1366</v>
      </c>
      <c r="J10" s="299">
        <v>70</v>
      </c>
      <c r="K10" s="298">
        <v>1165</v>
      </c>
    </row>
    <row r="11" spans="1:15" ht="21" customHeight="1" x14ac:dyDescent="0.15">
      <c r="A11" s="43" t="s">
        <v>38</v>
      </c>
      <c r="B11" s="5">
        <v>624</v>
      </c>
      <c r="C11" s="6">
        <v>9952</v>
      </c>
      <c r="D11" s="66">
        <v>694</v>
      </c>
      <c r="E11" s="86">
        <v>11328</v>
      </c>
      <c r="F11" s="242">
        <v>658</v>
      </c>
      <c r="G11" s="241">
        <v>10726</v>
      </c>
      <c r="H11" s="242">
        <v>647</v>
      </c>
      <c r="I11" s="241">
        <v>12920</v>
      </c>
      <c r="J11" s="299">
        <v>627</v>
      </c>
      <c r="K11" s="298">
        <v>12791</v>
      </c>
    </row>
    <row r="12" spans="1:15" ht="21" customHeight="1" x14ac:dyDescent="0.15">
      <c r="A12" s="43" t="s">
        <v>39</v>
      </c>
      <c r="B12" s="5">
        <v>518</v>
      </c>
      <c r="C12" s="6">
        <v>7473</v>
      </c>
      <c r="D12" s="66">
        <v>579</v>
      </c>
      <c r="E12" s="86">
        <v>6827</v>
      </c>
      <c r="F12" s="242">
        <v>586</v>
      </c>
      <c r="G12" s="241">
        <v>6713</v>
      </c>
      <c r="H12" s="242">
        <v>635</v>
      </c>
      <c r="I12" s="241">
        <v>7365</v>
      </c>
      <c r="J12" s="299">
        <v>789</v>
      </c>
      <c r="K12" s="298">
        <v>10780</v>
      </c>
    </row>
    <row r="13" spans="1:15" ht="21" customHeight="1" x14ac:dyDescent="0.15">
      <c r="A13" s="43" t="s">
        <v>40</v>
      </c>
      <c r="B13" s="5">
        <v>822</v>
      </c>
      <c r="C13" s="6">
        <v>9590</v>
      </c>
      <c r="D13" s="66">
        <v>821</v>
      </c>
      <c r="E13" s="86">
        <v>9251</v>
      </c>
      <c r="F13" s="242">
        <v>859</v>
      </c>
      <c r="G13" s="241">
        <v>9432</v>
      </c>
      <c r="H13" s="242">
        <v>788</v>
      </c>
      <c r="I13" s="241">
        <v>8459</v>
      </c>
      <c r="J13" s="299">
        <v>811</v>
      </c>
      <c r="K13" s="298">
        <v>7887</v>
      </c>
    </row>
    <row r="14" spans="1:15" ht="21" customHeight="1" x14ac:dyDescent="0.15">
      <c r="A14" s="43" t="s">
        <v>277</v>
      </c>
      <c r="B14" s="5">
        <v>1974</v>
      </c>
      <c r="C14" s="6">
        <v>33519</v>
      </c>
      <c r="D14" s="66">
        <v>1874</v>
      </c>
      <c r="E14" s="86">
        <v>33675</v>
      </c>
      <c r="F14" s="242">
        <v>1999</v>
      </c>
      <c r="G14" s="241">
        <v>40971</v>
      </c>
      <c r="H14" s="242">
        <v>1895</v>
      </c>
      <c r="I14" s="241">
        <v>40010</v>
      </c>
      <c r="J14" s="299">
        <v>2160</v>
      </c>
      <c r="K14" s="298">
        <v>43157</v>
      </c>
    </row>
    <row r="15" spans="1:15" ht="21" customHeight="1" x14ac:dyDescent="0.15">
      <c r="A15" s="43" t="s">
        <v>267</v>
      </c>
      <c r="B15" s="5">
        <v>664</v>
      </c>
      <c r="C15" s="6">
        <v>13618</v>
      </c>
      <c r="D15" s="66">
        <v>819</v>
      </c>
      <c r="E15" s="86">
        <v>13083</v>
      </c>
      <c r="F15" s="242">
        <v>788</v>
      </c>
      <c r="G15" s="241">
        <v>9825</v>
      </c>
      <c r="H15" s="242">
        <v>796</v>
      </c>
      <c r="I15" s="241">
        <v>11039</v>
      </c>
      <c r="J15" s="299">
        <v>702</v>
      </c>
      <c r="K15" s="298">
        <v>11683</v>
      </c>
    </row>
    <row r="16" spans="1:15" ht="21" customHeight="1" x14ac:dyDescent="0.15">
      <c r="A16" s="43" t="s">
        <v>268</v>
      </c>
      <c r="B16" s="5">
        <v>114</v>
      </c>
      <c r="C16" s="6">
        <v>2285</v>
      </c>
      <c r="D16" s="66">
        <v>120</v>
      </c>
      <c r="E16" s="86">
        <v>2132</v>
      </c>
      <c r="F16" s="242">
        <v>71</v>
      </c>
      <c r="G16" s="241">
        <v>1644</v>
      </c>
      <c r="H16" s="242">
        <v>82</v>
      </c>
      <c r="I16" s="241">
        <v>1590</v>
      </c>
      <c r="J16" s="299">
        <v>90</v>
      </c>
      <c r="K16" s="298">
        <v>1887</v>
      </c>
    </row>
    <row r="17" spans="1:11" ht="21" customHeight="1" x14ac:dyDescent="0.15">
      <c r="A17" s="43" t="s">
        <v>269</v>
      </c>
      <c r="B17" s="5">
        <v>150</v>
      </c>
      <c r="C17" s="6">
        <v>3087</v>
      </c>
      <c r="D17" s="66">
        <v>163</v>
      </c>
      <c r="E17" s="86">
        <v>2003</v>
      </c>
      <c r="F17" s="242">
        <v>165</v>
      </c>
      <c r="G17" s="241">
        <v>2998</v>
      </c>
      <c r="H17" s="242">
        <v>156</v>
      </c>
      <c r="I17" s="241">
        <v>1943</v>
      </c>
      <c r="J17" s="299">
        <v>233</v>
      </c>
      <c r="K17" s="298">
        <v>2499</v>
      </c>
    </row>
    <row r="18" spans="1:11" ht="21" customHeight="1" x14ac:dyDescent="0.15">
      <c r="A18" s="43" t="s">
        <v>270</v>
      </c>
      <c r="B18" s="5">
        <v>238</v>
      </c>
      <c r="C18" s="6">
        <v>2949</v>
      </c>
      <c r="D18" s="66">
        <v>199</v>
      </c>
      <c r="E18" s="86">
        <v>3236</v>
      </c>
      <c r="F18" s="242">
        <v>204</v>
      </c>
      <c r="G18" s="241">
        <v>3755</v>
      </c>
      <c r="H18" s="242">
        <v>203</v>
      </c>
      <c r="I18" s="241">
        <v>3644</v>
      </c>
      <c r="J18" s="299">
        <v>206</v>
      </c>
      <c r="K18" s="298">
        <v>3877</v>
      </c>
    </row>
    <row r="19" spans="1:11" s="357" customFormat="1" ht="21" customHeight="1" x14ac:dyDescent="0.15">
      <c r="A19" s="211" t="s">
        <v>21</v>
      </c>
      <c r="B19" s="231">
        <v>9814</v>
      </c>
      <c r="C19" s="231">
        <v>164795</v>
      </c>
      <c r="D19" s="231">
        <v>9983</v>
      </c>
      <c r="E19" s="231">
        <v>161279</v>
      </c>
      <c r="F19" s="346">
        <v>10072</v>
      </c>
      <c r="G19" s="345">
        <v>153225</v>
      </c>
      <c r="H19" s="346">
        <v>10378</v>
      </c>
      <c r="I19" s="345">
        <v>161382</v>
      </c>
      <c r="J19" s="355">
        <v>11261</v>
      </c>
      <c r="K19" s="356">
        <v>170834</v>
      </c>
    </row>
    <row r="20" spans="1:11" ht="21" customHeight="1" x14ac:dyDescent="0.15">
      <c r="A20" s="25" t="s">
        <v>180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2"/>
  <pageMargins left="0.78740157480314965" right="0.74803149606299213" top="0.78740157480314965" bottom="0.98425196850393704" header="0.51181102362204722" footer="0.51181102362204722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view="pageBreakPreview" zoomScale="90" zoomScaleNormal="100" zoomScaleSheetLayoutView="90" workbookViewId="0">
      <selection activeCell="O7" sqref="O7"/>
    </sheetView>
  </sheetViews>
  <sheetFormatPr defaultRowHeight="13.5" x14ac:dyDescent="0.15"/>
  <cols>
    <col min="1" max="1" width="18" style="88" customWidth="1"/>
    <col min="2" max="6" width="7.875" style="88" customWidth="1"/>
    <col min="7" max="7" width="8.375" style="88" customWidth="1"/>
    <col min="8" max="11" width="7.875" style="88" customWidth="1"/>
    <col min="12" max="12" width="7.125" style="88" customWidth="1"/>
    <col min="13" max="13" width="7.875" style="88" customWidth="1"/>
    <col min="14" max="16384" width="9" style="88"/>
  </cols>
  <sheetData>
    <row r="1" spans="1:9" ht="18.75" x14ac:dyDescent="0.15">
      <c r="A1" s="595" t="s">
        <v>114</v>
      </c>
      <c r="B1" s="595"/>
      <c r="C1" s="595"/>
      <c r="D1" s="595"/>
      <c r="E1" s="595"/>
      <c r="F1" s="595"/>
      <c r="G1" s="595"/>
      <c r="H1" s="595"/>
      <c r="I1" s="595"/>
    </row>
    <row r="2" spans="1:9" x14ac:dyDescent="0.15">
      <c r="A2" s="10"/>
      <c r="B2" s="10"/>
      <c r="C2" s="10"/>
      <c r="D2" s="10"/>
      <c r="E2" s="10"/>
      <c r="F2" s="10"/>
      <c r="G2" s="10"/>
      <c r="H2" s="683" t="s">
        <v>375</v>
      </c>
      <c r="I2" s="683"/>
    </row>
    <row r="3" spans="1:9" ht="21" customHeight="1" x14ac:dyDescent="0.15">
      <c r="A3" s="686" t="s">
        <v>111</v>
      </c>
      <c r="B3" s="599" t="s">
        <v>115</v>
      </c>
      <c r="C3" s="596"/>
      <c r="D3" s="599" t="s">
        <v>116</v>
      </c>
      <c r="E3" s="596"/>
      <c r="F3" s="599" t="s">
        <v>117</v>
      </c>
      <c r="G3" s="596"/>
      <c r="H3" s="599" t="s">
        <v>102</v>
      </c>
      <c r="I3" s="681"/>
    </row>
    <row r="4" spans="1:9" ht="21" customHeight="1" x14ac:dyDescent="0.15">
      <c r="A4" s="687"/>
      <c r="B4" s="58" t="s">
        <v>118</v>
      </c>
      <c r="C4" s="58" t="s">
        <v>119</v>
      </c>
      <c r="D4" s="58" t="s">
        <v>118</v>
      </c>
      <c r="E4" s="58" t="s">
        <v>119</v>
      </c>
      <c r="F4" s="58" t="s">
        <v>118</v>
      </c>
      <c r="G4" s="58" t="s">
        <v>119</v>
      </c>
      <c r="H4" s="58" t="s">
        <v>118</v>
      </c>
      <c r="I4" s="572" t="s">
        <v>119</v>
      </c>
    </row>
    <row r="5" spans="1:9" ht="21" customHeight="1" x14ac:dyDescent="0.15">
      <c r="A5" s="14" t="s">
        <v>32</v>
      </c>
      <c r="B5" s="322">
        <v>5</v>
      </c>
      <c r="C5" s="322">
        <v>562</v>
      </c>
      <c r="D5" s="322">
        <v>7</v>
      </c>
      <c r="E5" s="322">
        <v>430</v>
      </c>
      <c r="F5" s="322">
        <v>6</v>
      </c>
      <c r="G5" s="322">
        <v>154</v>
      </c>
      <c r="H5" s="358" t="s">
        <v>312</v>
      </c>
      <c r="I5" s="509" t="s">
        <v>312</v>
      </c>
    </row>
    <row r="6" spans="1:9" ht="21" customHeight="1" x14ac:dyDescent="0.15">
      <c r="A6" s="14" t="s">
        <v>33</v>
      </c>
      <c r="B6" s="322">
        <v>3</v>
      </c>
      <c r="C6" s="322">
        <v>48</v>
      </c>
      <c r="D6" s="322">
        <v>2</v>
      </c>
      <c r="E6" s="322">
        <v>25</v>
      </c>
      <c r="F6" s="322">
        <v>3</v>
      </c>
      <c r="G6" s="322">
        <v>36</v>
      </c>
      <c r="H6" s="358" t="s">
        <v>312</v>
      </c>
      <c r="I6" s="333" t="s">
        <v>312</v>
      </c>
    </row>
    <row r="7" spans="1:9" ht="21" customHeight="1" x14ac:dyDescent="0.15">
      <c r="A7" s="14" t="s">
        <v>34</v>
      </c>
      <c r="B7" s="322">
        <v>2</v>
      </c>
      <c r="C7" s="322">
        <v>16</v>
      </c>
      <c r="D7" s="322">
        <v>6</v>
      </c>
      <c r="E7" s="322">
        <v>69</v>
      </c>
      <c r="F7" s="322">
        <v>2</v>
      </c>
      <c r="G7" s="322">
        <v>59</v>
      </c>
      <c r="H7" s="358" t="s">
        <v>312</v>
      </c>
      <c r="I7" s="333" t="s">
        <v>312</v>
      </c>
    </row>
    <row r="8" spans="1:9" ht="21" customHeight="1" x14ac:dyDescent="0.15">
      <c r="A8" s="14" t="s">
        <v>35</v>
      </c>
      <c r="B8" s="322">
        <v>3</v>
      </c>
      <c r="C8" s="322">
        <v>99</v>
      </c>
      <c r="D8" s="322">
        <v>7</v>
      </c>
      <c r="E8" s="322">
        <v>1457</v>
      </c>
      <c r="F8" s="322">
        <v>3</v>
      </c>
      <c r="G8" s="322">
        <v>136</v>
      </c>
      <c r="H8" s="322">
        <v>1</v>
      </c>
      <c r="I8" s="333">
        <v>20</v>
      </c>
    </row>
    <row r="9" spans="1:9" ht="21" customHeight="1" x14ac:dyDescent="0.15">
      <c r="A9" s="14" t="s">
        <v>36</v>
      </c>
      <c r="B9" s="322">
        <v>6</v>
      </c>
      <c r="C9" s="322">
        <v>268</v>
      </c>
      <c r="D9" s="322">
        <v>5</v>
      </c>
      <c r="E9" s="322">
        <v>52</v>
      </c>
      <c r="F9" s="322">
        <v>6</v>
      </c>
      <c r="G9" s="322">
        <v>66</v>
      </c>
      <c r="H9" s="322">
        <v>5</v>
      </c>
      <c r="I9" s="331">
        <v>41</v>
      </c>
    </row>
    <row r="10" spans="1:9" ht="21" customHeight="1" x14ac:dyDescent="0.15">
      <c r="A10" s="14" t="s">
        <v>37</v>
      </c>
      <c r="B10" s="322">
        <v>6</v>
      </c>
      <c r="C10" s="322">
        <v>101</v>
      </c>
      <c r="D10" s="322">
        <v>5</v>
      </c>
      <c r="E10" s="322">
        <v>85</v>
      </c>
      <c r="F10" s="322">
        <v>1</v>
      </c>
      <c r="G10" s="322">
        <v>33</v>
      </c>
      <c r="H10" s="347" t="s">
        <v>312</v>
      </c>
      <c r="I10" s="333" t="s">
        <v>312</v>
      </c>
    </row>
    <row r="11" spans="1:9" ht="21" customHeight="1" x14ac:dyDescent="0.15">
      <c r="A11" s="14" t="s">
        <v>38</v>
      </c>
      <c r="B11" s="322">
        <v>5</v>
      </c>
      <c r="C11" s="322">
        <v>229</v>
      </c>
      <c r="D11" s="322">
        <v>8</v>
      </c>
      <c r="E11" s="322">
        <v>195</v>
      </c>
      <c r="F11" s="322">
        <v>1</v>
      </c>
      <c r="G11" s="322">
        <v>75</v>
      </c>
      <c r="H11" s="358" t="s">
        <v>312</v>
      </c>
      <c r="I11" s="333" t="s">
        <v>312</v>
      </c>
    </row>
    <row r="12" spans="1:9" ht="21" customHeight="1" x14ac:dyDescent="0.15">
      <c r="A12" s="14" t="s">
        <v>39</v>
      </c>
      <c r="B12" s="322">
        <v>6</v>
      </c>
      <c r="C12" s="322">
        <v>245</v>
      </c>
      <c r="D12" s="322">
        <v>7</v>
      </c>
      <c r="E12" s="322">
        <v>216</v>
      </c>
      <c r="F12" s="322">
        <v>3</v>
      </c>
      <c r="G12" s="322">
        <v>187</v>
      </c>
      <c r="H12" s="347" t="s">
        <v>22</v>
      </c>
      <c r="I12" s="333" t="s">
        <v>22</v>
      </c>
    </row>
    <row r="13" spans="1:9" ht="21" customHeight="1" x14ac:dyDescent="0.15">
      <c r="A13" s="14" t="s">
        <v>40</v>
      </c>
      <c r="B13" s="358" t="s">
        <v>312</v>
      </c>
      <c r="C13" s="347" t="s">
        <v>312</v>
      </c>
      <c r="D13" s="322">
        <v>6</v>
      </c>
      <c r="E13" s="322">
        <v>66</v>
      </c>
      <c r="F13" s="322">
        <v>1</v>
      </c>
      <c r="G13" s="322">
        <v>30</v>
      </c>
      <c r="H13" s="347" t="s">
        <v>312</v>
      </c>
      <c r="I13" s="333" t="s">
        <v>312</v>
      </c>
    </row>
    <row r="14" spans="1:9" ht="21" customHeight="1" x14ac:dyDescent="0.15">
      <c r="A14" s="14" t="s">
        <v>277</v>
      </c>
      <c r="B14" s="322">
        <v>1</v>
      </c>
      <c r="C14" s="322">
        <v>14</v>
      </c>
      <c r="D14" s="322">
        <v>5</v>
      </c>
      <c r="E14" s="322">
        <v>67</v>
      </c>
      <c r="F14" s="358" t="s">
        <v>312</v>
      </c>
      <c r="G14" s="347" t="s">
        <v>312</v>
      </c>
      <c r="H14" s="347" t="s">
        <v>312</v>
      </c>
      <c r="I14" s="333" t="s">
        <v>312</v>
      </c>
    </row>
    <row r="15" spans="1:9" ht="21" customHeight="1" x14ac:dyDescent="0.15">
      <c r="A15" s="14" t="s">
        <v>193</v>
      </c>
      <c r="B15" s="347">
        <v>1</v>
      </c>
      <c r="C15" s="347">
        <v>13</v>
      </c>
      <c r="D15" s="322">
        <v>3</v>
      </c>
      <c r="E15" s="322">
        <v>109</v>
      </c>
      <c r="F15" s="358" t="s">
        <v>312</v>
      </c>
      <c r="G15" s="347" t="s">
        <v>312</v>
      </c>
      <c r="H15" s="347" t="s">
        <v>312</v>
      </c>
      <c r="I15" s="333" t="s">
        <v>312</v>
      </c>
    </row>
    <row r="16" spans="1:9" ht="21" customHeight="1" x14ac:dyDescent="0.15">
      <c r="A16" s="14" t="s">
        <v>268</v>
      </c>
      <c r="B16" s="322">
        <v>3</v>
      </c>
      <c r="C16" s="322">
        <v>153</v>
      </c>
      <c r="D16" s="347" t="s">
        <v>312</v>
      </c>
      <c r="E16" s="347" t="s">
        <v>312</v>
      </c>
      <c r="F16" s="358" t="s">
        <v>312</v>
      </c>
      <c r="G16" s="347" t="s">
        <v>312</v>
      </c>
      <c r="H16" s="347" t="s">
        <v>312</v>
      </c>
      <c r="I16" s="333" t="s">
        <v>312</v>
      </c>
    </row>
    <row r="17" spans="1:9" ht="21" customHeight="1" x14ac:dyDescent="0.15">
      <c r="A17" s="14" t="s">
        <v>269</v>
      </c>
      <c r="B17" s="322">
        <v>2</v>
      </c>
      <c r="C17" s="322">
        <v>41</v>
      </c>
      <c r="D17" s="322">
        <v>3</v>
      </c>
      <c r="E17" s="322">
        <v>57</v>
      </c>
      <c r="F17" s="347">
        <v>1</v>
      </c>
      <c r="G17" s="347">
        <v>55</v>
      </c>
      <c r="H17" s="347" t="s">
        <v>312</v>
      </c>
      <c r="I17" s="333" t="s">
        <v>312</v>
      </c>
    </row>
    <row r="18" spans="1:9" ht="21" customHeight="1" x14ac:dyDescent="0.15">
      <c r="A18" s="14" t="s">
        <v>270</v>
      </c>
      <c r="B18" s="322">
        <v>1</v>
      </c>
      <c r="C18" s="322">
        <v>11</v>
      </c>
      <c r="D18" s="322">
        <v>4</v>
      </c>
      <c r="E18" s="322">
        <v>61</v>
      </c>
      <c r="F18" s="347" t="s">
        <v>312</v>
      </c>
      <c r="G18" s="347" t="s">
        <v>312</v>
      </c>
      <c r="H18" s="347" t="s">
        <v>312</v>
      </c>
      <c r="I18" s="333" t="s">
        <v>312</v>
      </c>
    </row>
    <row r="19" spans="1:9" ht="21" customHeight="1" x14ac:dyDescent="0.15">
      <c r="A19" s="57" t="s">
        <v>27</v>
      </c>
      <c r="B19" s="355">
        <v>44</v>
      </c>
      <c r="C19" s="355">
        <v>1800</v>
      </c>
      <c r="D19" s="355">
        <v>68</v>
      </c>
      <c r="E19" s="355">
        <v>2889</v>
      </c>
      <c r="F19" s="355">
        <v>27</v>
      </c>
      <c r="G19" s="355">
        <v>831</v>
      </c>
      <c r="H19" s="355">
        <v>6</v>
      </c>
      <c r="I19" s="356">
        <v>61</v>
      </c>
    </row>
    <row r="20" spans="1:9" x14ac:dyDescent="0.15">
      <c r="A20" s="73" t="s">
        <v>120</v>
      </c>
      <c r="B20" s="26"/>
      <c r="C20" s="26"/>
      <c r="D20" s="26"/>
      <c r="E20" s="26"/>
      <c r="F20" s="10"/>
      <c r="G20" s="10"/>
      <c r="H20" s="10"/>
      <c r="I20" s="10"/>
    </row>
  </sheetData>
  <mergeCells count="7">
    <mergeCell ref="A1:I1"/>
    <mergeCell ref="H2:I2"/>
    <mergeCell ref="A3:A4"/>
    <mergeCell ref="B3:C3"/>
    <mergeCell ref="D3:E3"/>
    <mergeCell ref="F3:G3"/>
    <mergeCell ref="H3:I3"/>
  </mergeCells>
  <phoneticPr fontId="2"/>
  <pageMargins left="0.78740157480314965" right="0.74803149606299213" top="0.78740157480314965" bottom="0.98425196850393704" header="0.51181102362204722" footer="0.51181102362204722"/>
  <pageSetup paperSize="9" scale="8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9"/>
  <sheetViews>
    <sheetView view="pageBreakPreview" zoomScale="120" zoomScaleNormal="100" zoomScaleSheetLayoutView="120" workbookViewId="0">
      <selection activeCell="B4" sqref="B4:C4"/>
    </sheetView>
  </sheetViews>
  <sheetFormatPr defaultRowHeight="12" x14ac:dyDescent="0.15"/>
  <cols>
    <col min="1" max="1" width="10.25" style="28" customWidth="1"/>
    <col min="2" max="8" width="7.75" style="28" customWidth="1"/>
    <col min="9" max="9" width="8.375" style="28" customWidth="1"/>
    <col min="10" max="11" width="7.75" style="28" customWidth="1"/>
    <col min="12" max="12" width="6.75" style="28" customWidth="1"/>
    <col min="13" max="13" width="10" style="28" customWidth="1"/>
    <col min="14" max="14" width="9.25" style="28" customWidth="1"/>
    <col min="15" max="16" width="6.75" style="28" customWidth="1"/>
    <col min="17" max="16384" width="9" style="28"/>
  </cols>
  <sheetData>
    <row r="1" spans="1:16" ht="30" customHeight="1" x14ac:dyDescent="0.15">
      <c r="A1" s="694" t="s">
        <v>202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27"/>
    </row>
    <row r="2" spans="1:16" ht="16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78" t="s">
        <v>203</v>
      </c>
      <c r="L2" s="27"/>
    </row>
    <row r="3" spans="1:16" ht="30" customHeight="1" x14ac:dyDescent="0.15">
      <c r="A3" s="695" t="s">
        <v>390</v>
      </c>
      <c r="B3" s="696" t="s">
        <v>204</v>
      </c>
      <c r="C3" s="696"/>
      <c r="D3" s="696" t="s">
        <v>205</v>
      </c>
      <c r="E3" s="696"/>
      <c r="F3" s="696" t="s">
        <v>206</v>
      </c>
      <c r="G3" s="696"/>
      <c r="H3" s="697" t="s">
        <v>278</v>
      </c>
      <c r="I3" s="696"/>
      <c r="J3" s="696" t="s">
        <v>207</v>
      </c>
      <c r="K3" s="698"/>
      <c r="L3" s="27"/>
    </row>
    <row r="4" spans="1:16" ht="30" customHeight="1" x14ac:dyDescent="0.15">
      <c r="A4" s="695"/>
      <c r="B4" s="317" t="s">
        <v>13</v>
      </c>
      <c r="C4" s="317" t="s">
        <v>208</v>
      </c>
      <c r="D4" s="317" t="s">
        <v>13</v>
      </c>
      <c r="E4" s="317" t="s">
        <v>208</v>
      </c>
      <c r="F4" s="317" t="s">
        <v>13</v>
      </c>
      <c r="G4" s="317" t="s">
        <v>208</v>
      </c>
      <c r="H4" s="317" t="s">
        <v>13</v>
      </c>
      <c r="I4" s="317" t="s">
        <v>208</v>
      </c>
      <c r="J4" s="317" t="s">
        <v>13</v>
      </c>
      <c r="K4" s="318" t="s">
        <v>208</v>
      </c>
      <c r="L4" s="27"/>
      <c r="M4" s="95"/>
      <c r="N4" s="95"/>
    </row>
    <row r="5" spans="1:16" s="134" customFormat="1" ht="30" customHeight="1" x14ac:dyDescent="0.15">
      <c r="A5" s="54" t="s">
        <v>376</v>
      </c>
      <c r="B5" s="76">
        <v>164</v>
      </c>
      <c r="C5" s="76">
        <v>65667</v>
      </c>
      <c r="D5" s="152">
        <v>153</v>
      </c>
      <c r="E5" s="152">
        <v>25161</v>
      </c>
      <c r="F5" s="152">
        <v>193</v>
      </c>
      <c r="G5" s="153">
        <v>5867</v>
      </c>
      <c r="H5" s="76">
        <v>298</v>
      </c>
      <c r="I5" s="152">
        <v>12933</v>
      </c>
      <c r="J5" s="153">
        <v>172</v>
      </c>
      <c r="K5" s="77">
        <v>9232</v>
      </c>
      <c r="L5" s="27"/>
      <c r="M5"/>
      <c r="N5"/>
    </row>
    <row r="6" spans="1:16" s="134" customFormat="1" ht="30" customHeight="1" x14ac:dyDescent="0.15">
      <c r="A6" s="54">
        <v>25</v>
      </c>
      <c r="B6" s="76">
        <v>173</v>
      </c>
      <c r="C6" s="76">
        <v>65693</v>
      </c>
      <c r="D6" s="152">
        <v>183</v>
      </c>
      <c r="E6" s="152">
        <v>26571</v>
      </c>
      <c r="F6" s="152">
        <v>209</v>
      </c>
      <c r="G6" s="153">
        <v>6490</v>
      </c>
      <c r="H6" s="76">
        <v>303</v>
      </c>
      <c r="I6" s="152">
        <v>12578</v>
      </c>
      <c r="J6" s="153">
        <v>225</v>
      </c>
      <c r="K6" s="77">
        <v>11390</v>
      </c>
      <c r="L6" s="27"/>
      <c r="M6"/>
      <c r="N6"/>
      <c r="O6" s="28"/>
      <c r="P6" s="28"/>
    </row>
    <row r="7" spans="1:16" s="134" customFormat="1" ht="30" customHeight="1" x14ac:dyDescent="0.15">
      <c r="A7" s="54">
        <v>26</v>
      </c>
      <c r="B7" s="76">
        <v>173</v>
      </c>
      <c r="C7" s="76">
        <v>69784</v>
      </c>
      <c r="D7" s="152">
        <v>170</v>
      </c>
      <c r="E7" s="152">
        <v>24413</v>
      </c>
      <c r="F7" s="152">
        <v>226</v>
      </c>
      <c r="G7" s="153">
        <v>6537</v>
      </c>
      <c r="H7" s="76">
        <v>253</v>
      </c>
      <c r="I7" s="152">
        <v>9505</v>
      </c>
      <c r="J7" s="153">
        <v>224</v>
      </c>
      <c r="K7" s="77">
        <v>12685</v>
      </c>
      <c r="L7" s="27"/>
      <c r="M7"/>
      <c r="N7"/>
      <c r="O7" s="28"/>
      <c r="P7" s="28"/>
    </row>
    <row r="8" spans="1:16" s="134" customFormat="1" ht="30" customHeight="1" x14ac:dyDescent="0.15">
      <c r="A8" s="54">
        <v>27</v>
      </c>
      <c r="B8" s="76">
        <v>171</v>
      </c>
      <c r="C8" s="76">
        <v>58944</v>
      </c>
      <c r="D8" s="152">
        <v>184</v>
      </c>
      <c r="E8" s="152">
        <v>25984</v>
      </c>
      <c r="F8" s="152">
        <v>210</v>
      </c>
      <c r="G8" s="153">
        <v>6056</v>
      </c>
      <c r="H8" s="76">
        <v>258</v>
      </c>
      <c r="I8" s="152">
        <v>9739</v>
      </c>
      <c r="J8" s="153">
        <v>203</v>
      </c>
      <c r="K8" s="77">
        <v>10498</v>
      </c>
      <c r="L8" s="27"/>
      <c r="M8"/>
      <c r="N8"/>
      <c r="O8" s="28"/>
      <c r="P8" s="28"/>
    </row>
    <row r="9" spans="1:16" s="304" customFormat="1" ht="30" customHeight="1" x14ac:dyDescent="0.15">
      <c r="A9" s="359">
        <v>28</v>
      </c>
      <c r="B9" s="360">
        <v>178</v>
      </c>
      <c r="C9" s="360">
        <v>62483</v>
      </c>
      <c r="D9" s="361">
        <v>195</v>
      </c>
      <c r="E9" s="361">
        <v>29764</v>
      </c>
      <c r="F9" s="361">
        <v>227</v>
      </c>
      <c r="G9" s="362">
        <v>6116</v>
      </c>
      <c r="H9" s="360">
        <v>246</v>
      </c>
      <c r="I9" s="361">
        <v>12026</v>
      </c>
      <c r="J9" s="362">
        <v>195</v>
      </c>
      <c r="K9" s="363">
        <v>10494</v>
      </c>
      <c r="L9" s="302"/>
      <c r="M9" s="303"/>
      <c r="N9" s="303"/>
    </row>
    <row r="10" spans="1:16" s="177" customFormat="1" ht="30" customHeight="1" x14ac:dyDescent="0.15">
      <c r="A10" s="2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75"/>
      <c r="M10" s="176"/>
      <c r="N10" s="176"/>
    </row>
    <row r="11" spans="1:16" ht="30" customHeight="1" x14ac:dyDescent="0.15">
      <c r="A11" s="699" t="s">
        <v>390</v>
      </c>
      <c r="B11" s="692" t="s">
        <v>209</v>
      </c>
      <c r="C11" s="692"/>
      <c r="D11" s="692" t="s">
        <v>210</v>
      </c>
      <c r="E11" s="692"/>
      <c r="F11" s="692" t="s">
        <v>211</v>
      </c>
      <c r="G11" s="692"/>
      <c r="H11" s="692" t="s">
        <v>12</v>
      </c>
      <c r="I11" s="692"/>
      <c r="J11" s="692" t="s">
        <v>212</v>
      </c>
      <c r="K11" s="693"/>
      <c r="L11" s="27"/>
    </row>
    <row r="12" spans="1:16" ht="30" customHeight="1" x14ac:dyDescent="0.15">
      <c r="A12" s="699"/>
      <c r="B12" s="317" t="s">
        <v>13</v>
      </c>
      <c r="C12" s="317" t="s">
        <v>208</v>
      </c>
      <c r="D12" s="317" t="s">
        <v>13</v>
      </c>
      <c r="E12" s="317" t="s">
        <v>208</v>
      </c>
      <c r="F12" s="317" t="s">
        <v>13</v>
      </c>
      <c r="G12" s="317" t="s">
        <v>208</v>
      </c>
      <c r="H12" s="317" t="s">
        <v>13</v>
      </c>
      <c r="I12" s="317" t="s">
        <v>208</v>
      </c>
      <c r="J12" s="317" t="s">
        <v>13</v>
      </c>
      <c r="K12" s="318" t="s">
        <v>208</v>
      </c>
      <c r="L12" s="27"/>
    </row>
    <row r="13" spans="1:16" s="30" customFormat="1" ht="30" customHeight="1" x14ac:dyDescent="0.15">
      <c r="A13" s="54" t="s">
        <v>376</v>
      </c>
      <c r="B13" s="75">
        <v>185</v>
      </c>
      <c r="C13" s="75">
        <v>3284</v>
      </c>
      <c r="D13" s="74">
        <v>174</v>
      </c>
      <c r="E13" s="27">
        <v>1513</v>
      </c>
      <c r="F13" s="74">
        <v>34</v>
      </c>
      <c r="G13" s="74">
        <v>658</v>
      </c>
      <c r="H13" s="150" t="s">
        <v>22</v>
      </c>
      <c r="I13" s="179" t="s">
        <v>22</v>
      </c>
      <c r="J13" s="75">
        <v>178</v>
      </c>
      <c r="K13" s="75">
        <v>922</v>
      </c>
      <c r="M13" s="27"/>
      <c r="N13" s="27"/>
    </row>
    <row r="14" spans="1:16" s="136" customFormat="1" ht="30" customHeight="1" x14ac:dyDescent="0.15">
      <c r="A14" s="54">
        <v>25</v>
      </c>
      <c r="B14" s="75">
        <v>229</v>
      </c>
      <c r="C14" s="75">
        <v>4260</v>
      </c>
      <c r="D14" s="74">
        <v>167</v>
      </c>
      <c r="E14" s="27">
        <v>1269</v>
      </c>
      <c r="F14" s="74">
        <v>95</v>
      </c>
      <c r="G14" s="74">
        <v>1357</v>
      </c>
      <c r="H14" s="150" t="s">
        <v>22</v>
      </c>
      <c r="I14" s="179" t="s">
        <v>22</v>
      </c>
      <c r="J14" s="75">
        <v>225</v>
      </c>
      <c r="K14" s="75">
        <v>1422</v>
      </c>
      <c r="L14" s="30"/>
      <c r="M14"/>
      <c r="N14"/>
      <c r="O14" s="135"/>
      <c r="P14" s="135"/>
    </row>
    <row r="15" spans="1:16" s="136" customFormat="1" ht="30" customHeight="1" x14ac:dyDescent="0.15">
      <c r="A15" s="54">
        <v>26</v>
      </c>
      <c r="B15" s="75">
        <v>194</v>
      </c>
      <c r="C15" s="75">
        <v>3781</v>
      </c>
      <c r="D15" s="74">
        <v>158</v>
      </c>
      <c r="E15" s="27">
        <v>1934</v>
      </c>
      <c r="F15" s="74">
        <v>70</v>
      </c>
      <c r="G15" s="74">
        <v>985</v>
      </c>
      <c r="H15" s="150" t="s">
        <v>22</v>
      </c>
      <c r="I15" s="179" t="s">
        <v>22</v>
      </c>
      <c r="J15" s="75">
        <v>254</v>
      </c>
      <c r="K15" s="75">
        <v>1712</v>
      </c>
      <c r="L15" s="30"/>
      <c r="M15"/>
      <c r="N15"/>
      <c r="O15" s="135"/>
      <c r="P15" s="135"/>
    </row>
    <row r="16" spans="1:16" s="136" customFormat="1" ht="30" customHeight="1" x14ac:dyDescent="0.15">
      <c r="A16" s="54">
        <v>27</v>
      </c>
      <c r="B16" s="75">
        <v>186</v>
      </c>
      <c r="C16" s="75">
        <v>3108</v>
      </c>
      <c r="D16" s="74">
        <v>184</v>
      </c>
      <c r="E16" s="27">
        <v>1723</v>
      </c>
      <c r="F16" s="74">
        <v>76</v>
      </c>
      <c r="G16" s="74">
        <v>856</v>
      </c>
      <c r="H16" s="150" t="s">
        <v>22</v>
      </c>
      <c r="I16" s="179" t="s">
        <v>22</v>
      </c>
      <c r="J16" s="75">
        <v>253</v>
      </c>
      <c r="K16" s="75">
        <v>2257</v>
      </c>
      <c r="L16" s="30"/>
      <c r="M16"/>
      <c r="N16"/>
      <c r="O16" s="135"/>
      <c r="P16" s="135"/>
    </row>
    <row r="17" spans="1:16" s="306" customFormat="1" ht="30" customHeight="1" x14ac:dyDescent="0.15">
      <c r="A17" s="359">
        <v>28</v>
      </c>
      <c r="B17" s="364">
        <v>192</v>
      </c>
      <c r="C17" s="364">
        <v>3504</v>
      </c>
      <c r="D17" s="365">
        <v>226</v>
      </c>
      <c r="E17" s="366">
        <v>2194</v>
      </c>
      <c r="F17" s="365">
        <v>69</v>
      </c>
      <c r="G17" s="365">
        <v>920</v>
      </c>
      <c r="H17" s="367" t="s">
        <v>389</v>
      </c>
      <c r="I17" s="368" t="s">
        <v>389</v>
      </c>
      <c r="J17" s="364">
        <v>286</v>
      </c>
      <c r="K17" s="364">
        <v>2503</v>
      </c>
      <c r="L17" s="305"/>
      <c r="M17" s="303"/>
      <c r="N17" s="303"/>
    </row>
    <row r="18" spans="1:16" s="136" customFormat="1" ht="30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30"/>
      <c r="M18"/>
      <c r="N18"/>
      <c r="O18" s="135"/>
      <c r="P18" s="135"/>
    </row>
    <row r="19" spans="1:16" s="155" customFormat="1" ht="30" customHeight="1" x14ac:dyDescent="0.15">
      <c r="A19" s="688" t="s">
        <v>11</v>
      </c>
      <c r="B19" s="690" t="s">
        <v>213</v>
      </c>
      <c r="C19" s="690"/>
      <c r="D19" s="690" t="s">
        <v>214</v>
      </c>
      <c r="E19" s="690"/>
      <c r="F19" s="690" t="s">
        <v>215</v>
      </c>
      <c r="G19" s="690"/>
      <c r="H19" s="690" t="s">
        <v>21</v>
      </c>
      <c r="I19" s="691"/>
      <c r="J19" s="27"/>
      <c r="K19" s="27"/>
      <c r="L19" s="154"/>
      <c r="M19" s="176"/>
      <c r="N19" s="176"/>
    </row>
    <row r="20" spans="1:16" ht="30" customHeight="1" x14ac:dyDescent="0.15">
      <c r="A20" s="689"/>
      <c r="B20" s="317" t="s">
        <v>13</v>
      </c>
      <c r="C20" s="317" t="s">
        <v>208</v>
      </c>
      <c r="D20" s="317" t="s">
        <v>13</v>
      </c>
      <c r="E20" s="317" t="s">
        <v>208</v>
      </c>
      <c r="F20" s="317" t="s">
        <v>13</v>
      </c>
      <c r="G20" s="317" t="s">
        <v>208</v>
      </c>
      <c r="H20" s="317" t="s">
        <v>13</v>
      </c>
      <c r="I20" s="318" t="s">
        <v>208</v>
      </c>
      <c r="J20" s="27"/>
      <c r="K20" s="27"/>
      <c r="L20" s="27"/>
    </row>
    <row r="21" spans="1:16" ht="30" customHeight="1" x14ac:dyDescent="0.15">
      <c r="A21" s="29" t="s">
        <v>376</v>
      </c>
      <c r="B21" s="91" t="s">
        <v>22</v>
      </c>
      <c r="C21" s="91" t="s">
        <v>22</v>
      </c>
      <c r="D21" s="74">
        <v>217</v>
      </c>
      <c r="E21" s="156">
        <v>6203</v>
      </c>
      <c r="F21" s="156">
        <v>8</v>
      </c>
      <c r="G21" s="27">
        <v>262</v>
      </c>
      <c r="H21" s="74">
        <v>1776</v>
      </c>
      <c r="I21" s="75">
        <v>131702</v>
      </c>
      <c r="L21" s="27"/>
      <c r="M21" s="95"/>
      <c r="N21" s="95"/>
      <c r="O21" s="95"/>
      <c r="P21" s="95"/>
    </row>
    <row r="22" spans="1:16" ht="30" customHeight="1" x14ac:dyDescent="0.15">
      <c r="A22" s="29">
        <v>25</v>
      </c>
      <c r="B22" s="91" t="s">
        <v>22</v>
      </c>
      <c r="C22" s="91" t="s">
        <v>22</v>
      </c>
      <c r="D22" s="74">
        <v>213</v>
      </c>
      <c r="E22" s="156">
        <v>5840</v>
      </c>
      <c r="F22" s="156">
        <v>9</v>
      </c>
      <c r="G22" s="27">
        <v>300</v>
      </c>
      <c r="H22" s="74">
        <v>2031</v>
      </c>
      <c r="I22" s="75">
        <v>137170</v>
      </c>
      <c r="M22"/>
      <c r="N22"/>
      <c r="O22"/>
      <c r="P22"/>
    </row>
    <row r="23" spans="1:16" s="134" customFormat="1" ht="30" customHeight="1" x14ac:dyDescent="0.15">
      <c r="A23" s="29">
        <v>26</v>
      </c>
      <c r="B23" s="91" t="s">
        <v>22</v>
      </c>
      <c r="C23" s="91" t="s">
        <v>22</v>
      </c>
      <c r="D23" s="74">
        <v>195</v>
      </c>
      <c r="E23" s="156">
        <v>5977</v>
      </c>
      <c r="F23" s="156">
        <v>5</v>
      </c>
      <c r="G23" s="27">
        <v>147</v>
      </c>
      <c r="H23" s="74">
        <v>1922</v>
      </c>
      <c r="I23" s="75">
        <v>137460</v>
      </c>
      <c r="J23" s="28"/>
      <c r="K23" s="28"/>
      <c r="L23" s="28"/>
      <c r="M23"/>
      <c r="N23"/>
      <c r="O23"/>
      <c r="P23"/>
    </row>
    <row r="24" spans="1:16" s="134" customFormat="1" ht="30" customHeight="1" x14ac:dyDescent="0.15">
      <c r="A24" s="29">
        <v>27</v>
      </c>
      <c r="B24" s="91" t="s">
        <v>22</v>
      </c>
      <c r="C24" s="91" t="s">
        <v>22</v>
      </c>
      <c r="D24" s="74">
        <v>184</v>
      </c>
      <c r="E24" s="156">
        <v>5109</v>
      </c>
      <c r="F24" s="156">
        <v>5</v>
      </c>
      <c r="G24" s="27">
        <v>135</v>
      </c>
      <c r="H24" s="74">
        <v>1914</v>
      </c>
      <c r="I24" s="75">
        <v>124409</v>
      </c>
      <c r="J24" s="28"/>
      <c r="K24" s="28"/>
      <c r="L24" s="28"/>
      <c r="M24"/>
      <c r="N24"/>
      <c r="O24"/>
      <c r="P24"/>
    </row>
    <row r="25" spans="1:16" s="304" customFormat="1" ht="30" customHeight="1" x14ac:dyDescent="0.15">
      <c r="A25" s="369">
        <v>28</v>
      </c>
      <c r="B25" s="370" t="s">
        <v>389</v>
      </c>
      <c r="C25" s="370" t="s">
        <v>389</v>
      </c>
      <c r="D25" s="365">
        <v>220</v>
      </c>
      <c r="E25" s="371">
        <v>5742</v>
      </c>
      <c r="F25" s="371">
        <v>7</v>
      </c>
      <c r="G25" s="366">
        <v>166</v>
      </c>
      <c r="H25" s="365">
        <v>2041</v>
      </c>
      <c r="I25" s="364">
        <v>135912</v>
      </c>
      <c r="M25" s="303"/>
      <c r="N25" s="303"/>
      <c r="O25" s="303"/>
      <c r="P25" s="303"/>
    </row>
    <row r="26" spans="1:16" s="134" customFormat="1" ht="15.75" customHeight="1" x14ac:dyDescent="0.15">
      <c r="A26" s="79" t="s">
        <v>279</v>
      </c>
      <c r="B26" s="28"/>
      <c r="C26" s="28"/>
      <c r="D26" s="28"/>
      <c r="E26" s="28"/>
      <c r="F26" s="28"/>
      <c r="G26" s="28"/>
      <c r="H26" s="28"/>
      <c r="I26" s="28"/>
      <c r="J26" s="177"/>
      <c r="K26" s="177"/>
      <c r="L26" s="28"/>
      <c r="M26"/>
      <c r="N26"/>
      <c r="O26"/>
      <c r="P26"/>
    </row>
    <row r="27" spans="1:16" s="134" customFormat="1" ht="15.75" customHeight="1" x14ac:dyDescent="0.15">
      <c r="A27" s="135" t="s">
        <v>365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/>
      <c r="N27"/>
      <c r="O27"/>
      <c r="P27"/>
    </row>
    <row r="28" spans="1:16" s="177" customFormat="1" ht="30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M28" s="176"/>
      <c r="N28" s="176"/>
      <c r="O28" s="176"/>
      <c r="P28" s="176"/>
    </row>
    <row r="29" spans="1:16" ht="17.25" customHeight="1" x14ac:dyDescent="0.15"/>
  </sheetData>
  <mergeCells count="18">
    <mergeCell ref="J11:K11"/>
    <mergeCell ref="A1:K1"/>
    <mergeCell ref="A3:A4"/>
    <mergeCell ref="B3:C3"/>
    <mergeCell ref="D3:E3"/>
    <mergeCell ref="F3:G3"/>
    <mergeCell ref="H3:I3"/>
    <mergeCell ref="J3:K3"/>
    <mergeCell ref="A11:A12"/>
    <mergeCell ref="B11:C11"/>
    <mergeCell ref="D11:E11"/>
    <mergeCell ref="F11:G11"/>
    <mergeCell ref="H11:I11"/>
    <mergeCell ref="A19:A20"/>
    <mergeCell ref="B19:C19"/>
    <mergeCell ref="D19:E19"/>
    <mergeCell ref="F19:G19"/>
    <mergeCell ref="H19:I19"/>
  </mergeCells>
  <phoneticPr fontId="2"/>
  <pageMargins left="0.72" right="0.27" top="0.79" bottom="1" header="0.51200000000000001" footer="0.51200000000000001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9"/>
  <sheetViews>
    <sheetView view="pageBreakPreview" topLeftCell="A37" zoomScaleNormal="100" zoomScaleSheetLayoutView="100" workbookViewId="0">
      <selection activeCell="M18" sqref="M18"/>
    </sheetView>
  </sheetViews>
  <sheetFormatPr defaultRowHeight="12" x14ac:dyDescent="0.15"/>
  <cols>
    <col min="1" max="2" width="3.75" style="13" customWidth="1"/>
    <col min="3" max="3" width="9.875" style="13" customWidth="1"/>
    <col min="4" max="4" width="10.625" style="13" customWidth="1"/>
    <col min="5" max="7" width="9.375" style="13" customWidth="1"/>
    <col min="8" max="8" width="3.75" style="13" customWidth="1"/>
    <col min="9" max="10" width="8.625" style="13" customWidth="1"/>
    <col min="11" max="11" width="10.625" style="13" customWidth="1"/>
    <col min="12" max="14" width="9.75" style="13" customWidth="1"/>
    <col min="15" max="16384" width="9" style="13"/>
  </cols>
  <sheetData>
    <row r="1" spans="1:15" s="9" customFormat="1" ht="24" x14ac:dyDescent="0.15">
      <c r="A1" s="748" t="s">
        <v>41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</row>
    <row r="2" spans="1:15" ht="14.25" customHeight="1" x14ac:dyDescent="0.15">
      <c r="A2" s="749"/>
      <c r="B2" s="749"/>
      <c r="M2" s="60"/>
      <c r="N2" s="60" t="s">
        <v>23</v>
      </c>
    </row>
    <row r="3" spans="1:15" ht="16.5" customHeight="1" x14ac:dyDescent="0.15">
      <c r="A3" s="596" t="s">
        <v>121</v>
      </c>
      <c r="B3" s="597"/>
      <c r="C3" s="597"/>
      <c r="D3" s="309" t="s">
        <v>122</v>
      </c>
      <c r="E3" s="96" t="s">
        <v>299</v>
      </c>
      <c r="F3" s="96" t="s">
        <v>343</v>
      </c>
      <c r="G3" s="268" t="s">
        <v>374</v>
      </c>
      <c r="H3" s="597" t="s">
        <v>121</v>
      </c>
      <c r="I3" s="597"/>
      <c r="J3" s="597"/>
      <c r="K3" s="309" t="s">
        <v>122</v>
      </c>
      <c r="L3" s="96" t="s">
        <v>299</v>
      </c>
      <c r="M3" s="96" t="s">
        <v>343</v>
      </c>
      <c r="N3" s="510" t="s">
        <v>374</v>
      </c>
    </row>
    <row r="4" spans="1:15" ht="15.75" customHeight="1" x14ac:dyDescent="0.15">
      <c r="A4" s="700" t="s">
        <v>123</v>
      </c>
      <c r="B4" s="750" t="s">
        <v>124</v>
      </c>
      <c r="C4" s="750"/>
      <c r="D4" s="16" t="s">
        <v>112</v>
      </c>
      <c r="E4" s="45">
        <v>98</v>
      </c>
      <c r="F4" s="542">
        <v>121</v>
      </c>
      <c r="G4" s="372">
        <v>112</v>
      </c>
      <c r="H4" s="703" t="s">
        <v>194</v>
      </c>
      <c r="I4" s="750" t="s">
        <v>195</v>
      </c>
      <c r="J4" s="750"/>
      <c r="K4" s="16" t="s">
        <v>112</v>
      </c>
      <c r="L4" s="45">
        <v>97</v>
      </c>
      <c r="M4" s="542">
        <v>192</v>
      </c>
      <c r="N4" s="511">
        <v>289</v>
      </c>
      <c r="O4" s="22"/>
    </row>
    <row r="5" spans="1:15" ht="15.75" customHeight="1" x14ac:dyDescent="0.15">
      <c r="A5" s="701"/>
      <c r="B5" s="741"/>
      <c r="C5" s="741"/>
      <c r="D5" s="18" t="s">
        <v>25</v>
      </c>
      <c r="E5" s="47">
        <v>10067</v>
      </c>
      <c r="F5" s="543">
        <v>8979</v>
      </c>
      <c r="G5" s="372">
        <v>9150</v>
      </c>
      <c r="H5" s="704"/>
      <c r="I5" s="741"/>
      <c r="J5" s="741"/>
      <c r="K5" s="18" t="s">
        <v>25</v>
      </c>
      <c r="L5" s="46">
        <v>5472</v>
      </c>
      <c r="M5" s="545">
        <v>4633</v>
      </c>
      <c r="N5" s="512">
        <v>6724</v>
      </c>
      <c r="O5" s="22"/>
    </row>
    <row r="6" spans="1:15" ht="15.75" customHeight="1" x14ac:dyDescent="0.15">
      <c r="A6" s="701"/>
      <c r="B6" s="728" t="s">
        <v>125</v>
      </c>
      <c r="C6" s="728"/>
      <c r="D6" s="17" t="s">
        <v>112</v>
      </c>
      <c r="E6" s="48">
        <v>96</v>
      </c>
      <c r="F6" s="544">
        <v>84</v>
      </c>
      <c r="G6" s="373">
        <v>85</v>
      </c>
      <c r="H6" s="704"/>
      <c r="I6" s="741" t="s">
        <v>136</v>
      </c>
      <c r="J6" s="741"/>
      <c r="K6" s="31" t="s">
        <v>112</v>
      </c>
      <c r="L6" s="47">
        <v>108</v>
      </c>
      <c r="M6" s="543">
        <v>114</v>
      </c>
      <c r="N6" s="513">
        <v>112</v>
      </c>
      <c r="O6" s="22"/>
    </row>
    <row r="7" spans="1:15" ht="15.75" customHeight="1" x14ac:dyDescent="0.15">
      <c r="A7" s="701"/>
      <c r="B7" s="727"/>
      <c r="C7" s="727"/>
      <c r="D7" s="17" t="s">
        <v>25</v>
      </c>
      <c r="E7" s="47">
        <v>3618</v>
      </c>
      <c r="F7" s="543">
        <v>3300</v>
      </c>
      <c r="G7" s="372">
        <v>3059</v>
      </c>
      <c r="H7" s="704"/>
      <c r="I7" s="741"/>
      <c r="J7" s="741"/>
      <c r="K7" s="18" t="s">
        <v>25</v>
      </c>
      <c r="L7" s="47">
        <v>5514</v>
      </c>
      <c r="M7" s="543">
        <v>5206</v>
      </c>
      <c r="N7" s="513">
        <v>5044</v>
      </c>
      <c r="O7" s="22"/>
    </row>
    <row r="8" spans="1:15" ht="15.75" customHeight="1" x14ac:dyDescent="0.15">
      <c r="A8" s="701"/>
      <c r="B8" s="741" t="s">
        <v>126</v>
      </c>
      <c r="C8" s="741"/>
      <c r="D8" s="31" t="s">
        <v>112</v>
      </c>
      <c r="E8" s="48">
        <v>113</v>
      </c>
      <c r="F8" s="544">
        <v>130</v>
      </c>
      <c r="G8" s="373">
        <v>103</v>
      </c>
      <c r="H8" s="704"/>
      <c r="I8" s="741" t="s">
        <v>391</v>
      </c>
      <c r="J8" s="741"/>
      <c r="K8" s="31" t="s">
        <v>112</v>
      </c>
      <c r="L8" s="48">
        <v>159</v>
      </c>
      <c r="M8" s="544">
        <v>125</v>
      </c>
      <c r="N8" s="514">
        <v>134</v>
      </c>
      <c r="O8" s="22"/>
    </row>
    <row r="9" spans="1:15" ht="15.75" customHeight="1" x14ac:dyDescent="0.15">
      <c r="A9" s="701"/>
      <c r="B9" s="741"/>
      <c r="C9" s="741"/>
      <c r="D9" s="18" t="s">
        <v>25</v>
      </c>
      <c r="E9" s="47">
        <v>7587</v>
      </c>
      <c r="F9" s="543">
        <v>7674</v>
      </c>
      <c r="G9" s="372">
        <v>6232</v>
      </c>
      <c r="H9" s="704"/>
      <c r="I9" s="741"/>
      <c r="J9" s="741"/>
      <c r="K9" s="18" t="s">
        <v>25</v>
      </c>
      <c r="L9" s="47">
        <v>7399</v>
      </c>
      <c r="M9" s="543">
        <v>5892</v>
      </c>
      <c r="N9" s="513">
        <v>6010</v>
      </c>
      <c r="O9" s="22"/>
    </row>
    <row r="10" spans="1:15" ht="15.75" customHeight="1" x14ac:dyDescent="0.15">
      <c r="A10" s="701"/>
      <c r="B10" s="728" t="s">
        <v>127</v>
      </c>
      <c r="C10" s="728"/>
      <c r="D10" s="17" t="s">
        <v>112</v>
      </c>
      <c r="E10" s="48">
        <v>112</v>
      </c>
      <c r="F10" s="544">
        <v>113</v>
      </c>
      <c r="G10" s="373">
        <v>108</v>
      </c>
      <c r="H10" s="704"/>
      <c r="I10" s="741" t="s">
        <v>392</v>
      </c>
      <c r="J10" s="741"/>
      <c r="K10" s="31" t="s">
        <v>112</v>
      </c>
      <c r="L10" s="48">
        <v>1036</v>
      </c>
      <c r="M10" s="544">
        <v>1044</v>
      </c>
      <c r="N10" s="514">
        <v>1237</v>
      </c>
      <c r="O10" s="22"/>
    </row>
    <row r="11" spans="1:15" ht="15.75" customHeight="1" x14ac:dyDescent="0.15">
      <c r="A11" s="701"/>
      <c r="B11" s="741"/>
      <c r="C11" s="741"/>
      <c r="D11" s="18" t="s">
        <v>25</v>
      </c>
      <c r="E11" s="47">
        <v>3235</v>
      </c>
      <c r="F11" s="543">
        <v>3440</v>
      </c>
      <c r="G11" s="372">
        <v>3250</v>
      </c>
      <c r="H11" s="704"/>
      <c r="I11" s="741"/>
      <c r="J11" s="741"/>
      <c r="K11" s="18" t="s">
        <v>25</v>
      </c>
      <c r="L11" s="47">
        <v>5813</v>
      </c>
      <c r="M11" s="543">
        <v>5506</v>
      </c>
      <c r="N11" s="513">
        <v>6811</v>
      </c>
      <c r="O11" s="22"/>
    </row>
    <row r="12" spans="1:15" ht="15.75" customHeight="1" x14ac:dyDescent="0.15">
      <c r="A12" s="701"/>
      <c r="B12" s="741" t="s">
        <v>128</v>
      </c>
      <c r="C12" s="741"/>
      <c r="D12" s="32" t="s">
        <v>25</v>
      </c>
      <c r="E12" s="48">
        <v>9508</v>
      </c>
      <c r="F12" s="544">
        <v>8919</v>
      </c>
      <c r="G12" s="373">
        <v>9808</v>
      </c>
      <c r="H12" s="704"/>
      <c r="I12" s="741" t="s">
        <v>196</v>
      </c>
      <c r="J12" s="741"/>
      <c r="K12" s="31" t="s">
        <v>112</v>
      </c>
      <c r="L12" s="48">
        <v>237</v>
      </c>
      <c r="M12" s="544">
        <v>213</v>
      </c>
      <c r="N12" s="514">
        <v>224</v>
      </c>
      <c r="O12" s="22"/>
    </row>
    <row r="13" spans="1:15" ht="15.75" customHeight="1" x14ac:dyDescent="0.15">
      <c r="A13" s="701"/>
      <c r="B13" s="729" t="s">
        <v>129</v>
      </c>
      <c r="C13" s="729"/>
      <c r="D13" s="17" t="s">
        <v>112</v>
      </c>
      <c r="E13" s="48">
        <v>124</v>
      </c>
      <c r="F13" s="544">
        <v>165</v>
      </c>
      <c r="G13" s="373">
        <v>258</v>
      </c>
      <c r="H13" s="704"/>
      <c r="I13" s="741"/>
      <c r="J13" s="741"/>
      <c r="K13" s="18" t="s">
        <v>25</v>
      </c>
      <c r="L13" s="47">
        <v>3250</v>
      </c>
      <c r="M13" s="543">
        <v>3065</v>
      </c>
      <c r="N13" s="513">
        <v>2889</v>
      </c>
      <c r="O13" s="22"/>
    </row>
    <row r="14" spans="1:15" ht="15.75" customHeight="1" x14ac:dyDescent="0.15">
      <c r="A14" s="701"/>
      <c r="B14" s="729"/>
      <c r="C14" s="729"/>
      <c r="D14" s="17" t="s">
        <v>25</v>
      </c>
      <c r="E14" s="46">
        <v>13479</v>
      </c>
      <c r="F14" s="545">
        <v>9940</v>
      </c>
      <c r="G14" s="374">
        <v>15176</v>
      </c>
      <c r="H14" s="704"/>
      <c r="I14" s="741" t="s">
        <v>288</v>
      </c>
      <c r="J14" s="741"/>
      <c r="K14" s="31" t="s">
        <v>112</v>
      </c>
      <c r="L14" s="173">
        <v>426</v>
      </c>
      <c r="M14" s="544">
        <v>473</v>
      </c>
      <c r="N14" s="514">
        <v>452</v>
      </c>
      <c r="O14" s="22"/>
    </row>
    <row r="15" spans="1:15" ht="15.75" customHeight="1" x14ac:dyDescent="0.15">
      <c r="A15" s="701"/>
      <c r="B15" s="727" t="s">
        <v>130</v>
      </c>
      <c r="C15" s="727"/>
      <c r="D15" s="31" t="s">
        <v>112</v>
      </c>
      <c r="E15" s="47">
        <v>6027</v>
      </c>
      <c r="F15" s="543">
        <v>5785</v>
      </c>
      <c r="G15" s="372">
        <v>7464</v>
      </c>
      <c r="H15" s="704"/>
      <c r="I15" s="741"/>
      <c r="J15" s="741"/>
      <c r="K15" s="18" t="s">
        <v>25</v>
      </c>
      <c r="L15" s="174">
        <v>5810</v>
      </c>
      <c r="M15" s="543">
        <v>6581</v>
      </c>
      <c r="N15" s="513">
        <v>5874</v>
      </c>
      <c r="O15" s="22"/>
    </row>
    <row r="16" spans="1:15" ht="15.75" customHeight="1" x14ac:dyDescent="0.15">
      <c r="A16" s="701"/>
      <c r="B16" s="728"/>
      <c r="C16" s="728"/>
      <c r="D16" s="18" t="s">
        <v>25</v>
      </c>
      <c r="E16" s="46">
        <v>14214</v>
      </c>
      <c r="F16" s="545">
        <v>13461</v>
      </c>
      <c r="G16" s="374">
        <v>17433</v>
      </c>
      <c r="H16" s="751"/>
      <c r="I16" s="721" t="s">
        <v>27</v>
      </c>
      <c r="J16" s="721"/>
      <c r="K16" s="19" t="s">
        <v>25</v>
      </c>
      <c r="L16" s="130">
        <v>33258</v>
      </c>
      <c r="M16" s="546">
        <f>SUM(M5+M7+M9+M11+M13+M15)</f>
        <v>30883</v>
      </c>
      <c r="N16" s="515">
        <f>SUM(N5+N7+N9+N11+N13+N15)</f>
        <v>33352</v>
      </c>
      <c r="O16" s="22"/>
    </row>
    <row r="17" spans="1:15" ht="15.75" customHeight="1" x14ac:dyDescent="0.15">
      <c r="A17" s="701"/>
      <c r="B17" s="729" t="s">
        <v>393</v>
      </c>
      <c r="C17" s="729"/>
      <c r="D17" s="17" t="s">
        <v>112</v>
      </c>
      <c r="E17" s="47">
        <v>1577</v>
      </c>
      <c r="F17" s="543">
        <v>1691</v>
      </c>
      <c r="G17" s="372">
        <v>1495</v>
      </c>
      <c r="H17" s="742" t="s">
        <v>249</v>
      </c>
      <c r="I17" s="743"/>
      <c r="J17" s="744"/>
      <c r="K17" s="16" t="s">
        <v>112</v>
      </c>
      <c r="L17" s="45">
        <v>585</v>
      </c>
      <c r="M17" s="542">
        <v>850</v>
      </c>
      <c r="N17" s="511">
        <v>816</v>
      </c>
      <c r="O17" s="22"/>
    </row>
    <row r="18" spans="1:15" ht="15.75" customHeight="1" x14ac:dyDescent="0.15">
      <c r="A18" s="701"/>
      <c r="B18" s="729"/>
      <c r="C18" s="729"/>
      <c r="D18" s="17" t="s">
        <v>25</v>
      </c>
      <c r="E18" s="46">
        <v>12572</v>
      </c>
      <c r="F18" s="545">
        <v>12417</v>
      </c>
      <c r="G18" s="374">
        <v>10858</v>
      </c>
      <c r="H18" s="745"/>
      <c r="I18" s="746"/>
      <c r="J18" s="747"/>
      <c r="K18" s="19" t="s">
        <v>25</v>
      </c>
      <c r="L18" s="47">
        <v>8303</v>
      </c>
      <c r="M18" s="543">
        <v>12538</v>
      </c>
      <c r="N18" s="513">
        <v>11704</v>
      </c>
      <c r="O18" s="22"/>
    </row>
    <row r="19" spans="1:15" ht="15.75" customHeight="1" x14ac:dyDescent="0.15">
      <c r="A19" s="701"/>
      <c r="B19" s="730" t="s">
        <v>131</v>
      </c>
      <c r="C19" s="730"/>
      <c r="D19" s="32" t="s">
        <v>25</v>
      </c>
      <c r="E19" s="47">
        <v>16905</v>
      </c>
      <c r="F19" s="543">
        <v>17400</v>
      </c>
      <c r="G19" s="372">
        <v>17136</v>
      </c>
      <c r="H19" s="731" t="s">
        <v>248</v>
      </c>
      <c r="I19" s="732"/>
      <c r="J19" s="733"/>
      <c r="K19" s="16" t="s">
        <v>112</v>
      </c>
      <c r="L19" s="45">
        <v>1082</v>
      </c>
      <c r="M19" s="542">
        <v>964</v>
      </c>
      <c r="N19" s="511">
        <v>946</v>
      </c>
      <c r="O19" s="22"/>
    </row>
    <row r="20" spans="1:15" ht="15.75" customHeight="1" x14ac:dyDescent="0.15">
      <c r="A20" s="702"/>
      <c r="B20" s="721" t="s">
        <v>27</v>
      </c>
      <c r="C20" s="721"/>
      <c r="D20" s="19" t="s">
        <v>25</v>
      </c>
      <c r="E20" s="130">
        <v>91185</v>
      </c>
      <c r="F20" s="546">
        <f>SUM(F5+F7+F9+F11+F12+F14+F16+F18+F19)</f>
        <v>85530</v>
      </c>
      <c r="G20" s="375">
        <f>SUM(G5+G7+G9+G11+G12+G14+G16+G18+G19)</f>
        <v>92102</v>
      </c>
      <c r="H20" s="734"/>
      <c r="I20" s="735"/>
      <c r="J20" s="736"/>
      <c r="K20" s="19" t="s">
        <v>25</v>
      </c>
      <c r="L20" s="50">
        <v>6173</v>
      </c>
      <c r="M20" s="548">
        <v>6102</v>
      </c>
      <c r="N20" s="516">
        <v>6320</v>
      </c>
      <c r="O20" s="22"/>
    </row>
    <row r="21" spans="1:15" ht="15.75" customHeight="1" x14ac:dyDescent="0.15">
      <c r="A21" s="700" t="s">
        <v>132</v>
      </c>
      <c r="B21" s="737" t="s">
        <v>124</v>
      </c>
      <c r="C21" s="737"/>
      <c r="D21" s="16" t="s">
        <v>112</v>
      </c>
      <c r="E21" s="45">
        <v>138</v>
      </c>
      <c r="F21" s="542">
        <v>142</v>
      </c>
      <c r="G21" s="376">
        <v>185</v>
      </c>
      <c r="H21" s="738" t="s">
        <v>247</v>
      </c>
      <c r="I21" s="739"/>
      <c r="J21" s="740"/>
      <c r="K21" s="16" t="s">
        <v>112</v>
      </c>
      <c r="L21" s="144" t="s">
        <v>22</v>
      </c>
      <c r="M21" s="347" t="s">
        <v>381</v>
      </c>
      <c r="N21" s="333" t="s">
        <v>381</v>
      </c>
      <c r="O21" s="22"/>
    </row>
    <row r="22" spans="1:15" ht="15.75" customHeight="1" x14ac:dyDescent="0.15">
      <c r="A22" s="701"/>
      <c r="B22" s="729"/>
      <c r="C22" s="729"/>
      <c r="D22" s="17" t="s">
        <v>25</v>
      </c>
      <c r="E22" s="46">
        <v>16973</v>
      </c>
      <c r="F22" s="545">
        <v>15982</v>
      </c>
      <c r="G22" s="374">
        <v>18572</v>
      </c>
      <c r="H22" s="738"/>
      <c r="I22" s="739"/>
      <c r="J22" s="740"/>
      <c r="K22" s="19" t="s">
        <v>25</v>
      </c>
      <c r="L22" s="50">
        <v>1781</v>
      </c>
      <c r="M22" s="548">
        <v>2140</v>
      </c>
      <c r="N22" s="516">
        <v>1119</v>
      </c>
      <c r="O22" s="22"/>
    </row>
    <row r="23" spans="1:15" ht="15.75" customHeight="1" x14ac:dyDescent="0.15">
      <c r="A23" s="701"/>
      <c r="B23" s="727" t="s">
        <v>125</v>
      </c>
      <c r="C23" s="727"/>
      <c r="D23" s="31" t="s">
        <v>112</v>
      </c>
      <c r="E23" s="47">
        <v>47</v>
      </c>
      <c r="F23" s="543">
        <v>42</v>
      </c>
      <c r="G23" s="377">
        <v>37</v>
      </c>
      <c r="H23" s="681" t="s">
        <v>293</v>
      </c>
      <c r="I23" s="681"/>
      <c r="J23" s="596"/>
      <c r="K23" s="309" t="s">
        <v>25</v>
      </c>
      <c r="L23" s="44">
        <v>49515</v>
      </c>
      <c r="M23" s="549">
        <f>SUM(M16+M18+M20+M22)</f>
        <v>51663</v>
      </c>
      <c r="N23" s="517">
        <f>SUM(N16+N18+N20+N22)</f>
        <v>52495</v>
      </c>
      <c r="O23" s="22"/>
    </row>
    <row r="24" spans="1:15" ht="15.75" customHeight="1" x14ac:dyDescent="0.15">
      <c r="A24" s="701"/>
      <c r="B24" s="728"/>
      <c r="C24" s="728"/>
      <c r="D24" s="18" t="s">
        <v>25</v>
      </c>
      <c r="E24" s="46">
        <v>998</v>
      </c>
      <c r="F24" s="545">
        <v>1203</v>
      </c>
      <c r="G24" s="374">
        <v>930</v>
      </c>
      <c r="H24" s="681" t="s">
        <v>144</v>
      </c>
      <c r="I24" s="681"/>
      <c r="J24" s="596"/>
      <c r="K24" s="309" t="s">
        <v>25</v>
      </c>
      <c r="L24" s="44">
        <v>566314</v>
      </c>
      <c r="M24" s="549">
        <f>SUM(F64+M23)</f>
        <v>539671</v>
      </c>
      <c r="N24" s="517">
        <f>SUM(G64+N23)</f>
        <v>548755</v>
      </c>
      <c r="O24" s="22"/>
    </row>
    <row r="25" spans="1:15" ht="15.75" customHeight="1" x14ac:dyDescent="0.15">
      <c r="A25" s="701"/>
      <c r="B25" s="729" t="s">
        <v>393</v>
      </c>
      <c r="C25" s="729"/>
      <c r="D25" s="17" t="s">
        <v>112</v>
      </c>
      <c r="E25" s="47">
        <v>497</v>
      </c>
      <c r="F25" s="543">
        <v>525</v>
      </c>
      <c r="G25" s="377">
        <v>536</v>
      </c>
      <c r="H25" s="142"/>
      <c r="I25" s="142"/>
      <c r="J25" s="142"/>
      <c r="K25" s="139"/>
      <c r="L25" s="316"/>
      <c r="M25" s="163"/>
      <c r="N25" s="163"/>
    </row>
    <row r="26" spans="1:15" ht="15.75" customHeight="1" x14ac:dyDescent="0.15">
      <c r="A26" s="701"/>
      <c r="B26" s="729"/>
      <c r="C26" s="729"/>
      <c r="D26" s="17" t="s">
        <v>25</v>
      </c>
      <c r="E26" s="46">
        <v>5234</v>
      </c>
      <c r="F26" s="545">
        <v>4419</v>
      </c>
      <c r="G26" s="374">
        <v>4090</v>
      </c>
      <c r="H26" s="142"/>
      <c r="I26" s="142"/>
      <c r="J26" s="142"/>
      <c r="K26" s="139"/>
      <c r="L26" s="316"/>
      <c r="M26" s="163"/>
      <c r="N26" s="163"/>
    </row>
    <row r="27" spans="1:15" ht="15.75" customHeight="1" x14ac:dyDescent="0.15">
      <c r="A27" s="701"/>
      <c r="B27" s="727" t="s">
        <v>133</v>
      </c>
      <c r="C27" s="727"/>
      <c r="D27" s="31" t="s">
        <v>112</v>
      </c>
      <c r="E27" s="47">
        <v>1015</v>
      </c>
      <c r="F27" s="543">
        <v>824</v>
      </c>
      <c r="G27" s="377">
        <v>813</v>
      </c>
      <c r="H27" s="141"/>
      <c r="I27" s="141"/>
      <c r="J27" s="141"/>
      <c r="K27" s="139"/>
      <c r="L27" s="140"/>
      <c r="M27" s="164"/>
      <c r="N27" s="164"/>
    </row>
    <row r="28" spans="1:15" ht="15.75" customHeight="1" x14ac:dyDescent="0.15">
      <c r="A28" s="701"/>
      <c r="B28" s="728"/>
      <c r="C28" s="728"/>
      <c r="D28" s="18" t="s">
        <v>25</v>
      </c>
      <c r="E28" s="46">
        <v>19872</v>
      </c>
      <c r="F28" s="545">
        <v>15628</v>
      </c>
      <c r="G28" s="374">
        <v>16147</v>
      </c>
      <c r="H28" s="141"/>
      <c r="I28" s="141"/>
      <c r="J28" s="141"/>
      <c r="K28" s="139"/>
      <c r="L28" s="316"/>
      <c r="M28" s="163"/>
      <c r="N28" s="163"/>
    </row>
    <row r="29" spans="1:15" ht="15.75" customHeight="1" x14ac:dyDescent="0.15">
      <c r="A29" s="701"/>
      <c r="B29" s="727" t="s">
        <v>134</v>
      </c>
      <c r="C29" s="727"/>
      <c r="D29" s="31" t="s">
        <v>112</v>
      </c>
      <c r="E29" s="47">
        <v>389</v>
      </c>
      <c r="F29" s="543">
        <v>357</v>
      </c>
      <c r="G29" s="377">
        <v>362</v>
      </c>
    </row>
    <row r="30" spans="1:15" ht="15.75" customHeight="1" x14ac:dyDescent="0.15">
      <c r="A30" s="701"/>
      <c r="B30" s="728"/>
      <c r="C30" s="728"/>
      <c r="D30" s="18" t="s">
        <v>25</v>
      </c>
      <c r="E30" s="46">
        <v>3823</v>
      </c>
      <c r="F30" s="545">
        <v>2884</v>
      </c>
      <c r="G30" s="374">
        <v>2689</v>
      </c>
    </row>
    <row r="31" spans="1:15" ht="15.75" customHeight="1" x14ac:dyDescent="0.15">
      <c r="A31" s="702"/>
      <c r="B31" s="721" t="s">
        <v>27</v>
      </c>
      <c r="C31" s="721"/>
      <c r="D31" s="19" t="s">
        <v>25</v>
      </c>
      <c r="E31" s="47">
        <v>46900</v>
      </c>
      <c r="F31" s="543">
        <f>SUM(F22+F24+F26+F28+F30)</f>
        <v>40116</v>
      </c>
      <c r="G31" s="377">
        <f>SUM(G22+G24+G26+G28+G30)</f>
        <v>42428</v>
      </c>
    </row>
    <row r="32" spans="1:15" ht="15.75" customHeight="1" x14ac:dyDescent="0.15">
      <c r="A32" s="700" t="s">
        <v>135</v>
      </c>
      <c r="B32" s="725" t="s">
        <v>136</v>
      </c>
      <c r="C32" s="725"/>
      <c r="D32" s="16" t="s">
        <v>112</v>
      </c>
      <c r="E32" s="45">
        <v>241</v>
      </c>
      <c r="F32" s="542">
        <v>217</v>
      </c>
      <c r="G32" s="376">
        <v>194</v>
      </c>
    </row>
    <row r="33" spans="1:7" ht="15.75" customHeight="1" x14ac:dyDescent="0.15">
      <c r="A33" s="701"/>
      <c r="B33" s="714"/>
      <c r="C33" s="714"/>
      <c r="D33" s="17" t="s">
        <v>25</v>
      </c>
      <c r="E33" s="47">
        <v>5313</v>
      </c>
      <c r="F33" s="543">
        <v>5330</v>
      </c>
      <c r="G33" s="377">
        <v>5260</v>
      </c>
    </row>
    <row r="34" spans="1:7" ht="15.75" customHeight="1" x14ac:dyDescent="0.15">
      <c r="A34" s="701"/>
      <c r="B34" s="727" t="s">
        <v>393</v>
      </c>
      <c r="C34" s="727"/>
      <c r="D34" s="31" t="s">
        <v>112</v>
      </c>
      <c r="E34" s="48">
        <v>204</v>
      </c>
      <c r="F34" s="544">
        <v>223</v>
      </c>
      <c r="G34" s="373">
        <v>268</v>
      </c>
    </row>
    <row r="35" spans="1:7" ht="15.75" customHeight="1" x14ac:dyDescent="0.15">
      <c r="A35" s="701"/>
      <c r="B35" s="728"/>
      <c r="C35" s="728"/>
      <c r="D35" s="18" t="s">
        <v>25</v>
      </c>
      <c r="E35" s="46">
        <v>2452</v>
      </c>
      <c r="F35" s="545">
        <v>3208</v>
      </c>
      <c r="G35" s="374">
        <v>3198</v>
      </c>
    </row>
    <row r="36" spans="1:7" ht="15.75" customHeight="1" x14ac:dyDescent="0.15">
      <c r="A36" s="702"/>
      <c r="B36" s="721" t="s">
        <v>27</v>
      </c>
      <c r="C36" s="721"/>
      <c r="D36" s="19" t="s">
        <v>25</v>
      </c>
      <c r="E36" s="47">
        <v>7765</v>
      </c>
      <c r="F36" s="543">
        <f>F33+F35</f>
        <v>8538</v>
      </c>
      <c r="G36" s="377">
        <f>G33+G35</f>
        <v>8458</v>
      </c>
    </row>
    <row r="37" spans="1:7" ht="15.75" customHeight="1" x14ac:dyDescent="0.15">
      <c r="A37" s="700" t="s">
        <v>137</v>
      </c>
      <c r="B37" s="703" t="s">
        <v>138</v>
      </c>
      <c r="C37" s="706" t="s">
        <v>394</v>
      </c>
      <c r="D37" s="16" t="s">
        <v>112</v>
      </c>
      <c r="E37" s="45">
        <v>1090</v>
      </c>
      <c r="F37" s="542">
        <v>1095</v>
      </c>
      <c r="G37" s="376">
        <v>1020</v>
      </c>
    </row>
    <row r="38" spans="1:7" ht="15.75" customHeight="1" x14ac:dyDescent="0.15">
      <c r="A38" s="701"/>
      <c r="B38" s="704"/>
      <c r="C38" s="707"/>
      <c r="D38" s="17" t="s">
        <v>25</v>
      </c>
      <c r="E38" s="47">
        <v>105008</v>
      </c>
      <c r="F38" s="543">
        <v>89706</v>
      </c>
      <c r="G38" s="377">
        <v>95746</v>
      </c>
    </row>
    <row r="39" spans="1:7" ht="15.75" customHeight="1" x14ac:dyDescent="0.15">
      <c r="A39" s="701"/>
      <c r="B39" s="704"/>
      <c r="C39" s="708" t="s">
        <v>395</v>
      </c>
      <c r="D39" s="31" t="s">
        <v>112</v>
      </c>
      <c r="E39" s="48">
        <v>805</v>
      </c>
      <c r="F39" s="544">
        <v>784</v>
      </c>
      <c r="G39" s="373">
        <v>779</v>
      </c>
    </row>
    <row r="40" spans="1:7" ht="15.75" customHeight="1" x14ac:dyDescent="0.15">
      <c r="A40" s="701"/>
      <c r="B40" s="704"/>
      <c r="C40" s="709"/>
      <c r="D40" s="18" t="s">
        <v>25</v>
      </c>
      <c r="E40" s="46">
        <v>40337</v>
      </c>
      <c r="F40" s="545">
        <v>38356</v>
      </c>
      <c r="G40" s="374">
        <v>38445</v>
      </c>
    </row>
    <row r="41" spans="1:7" ht="15.75" customHeight="1" x14ac:dyDescent="0.15">
      <c r="A41" s="701"/>
      <c r="B41" s="704"/>
      <c r="C41" s="710" t="s">
        <v>139</v>
      </c>
      <c r="D41" s="17" t="s">
        <v>112</v>
      </c>
      <c r="E41" s="47">
        <v>747</v>
      </c>
      <c r="F41" s="543">
        <v>723</v>
      </c>
      <c r="G41" s="377">
        <v>724</v>
      </c>
    </row>
    <row r="42" spans="1:7" ht="15.75" customHeight="1" x14ac:dyDescent="0.15">
      <c r="A42" s="701"/>
      <c r="B42" s="704"/>
      <c r="C42" s="710"/>
      <c r="D42" s="17" t="s">
        <v>25</v>
      </c>
      <c r="E42" s="47">
        <v>35683</v>
      </c>
      <c r="F42" s="543">
        <v>37854</v>
      </c>
      <c r="G42" s="377">
        <v>38362</v>
      </c>
    </row>
    <row r="43" spans="1:7" ht="15.75" customHeight="1" x14ac:dyDescent="0.15">
      <c r="A43" s="701"/>
      <c r="B43" s="704"/>
      <c r="C43" s="711" t="s">
        <v>197</v>
      </c>
      <c r="D43" s="31" t="s">
        <v>112</v>
      </c>
      <c r="E43" s="48">
        <v>303</v>
      </c>
      <c r="F43" s="544">
        <v>292</v>
      </c>
      <c r="G43" s="373">
        <v>291</v>
      </c>
    </row>
    <row r="44" spans="1:7" ht="15.75" customHeight="1" x14ac:dyDescent="0.15">
      <c r="A44" s="701"/>
      <c r="B44" s="704"/>
      <c r="C44" s="711"/>
      <c r="D44" s="18" t="s">
        <v>25</v>
      </c>
      <c r="E44" s="47">
        <v>10717</v>
      </c>
      <c r="F44" s="543">
        <v>9324</v>
      </c>
      <c r="G44" s="377">
        <v>9171</v>
      </c>
    </row>
    <row r="45" spans="1:7" ht="15.75" customHeight="1" x14ac:dyDescent="0.15">
      <c r="A45" s="701"/>
      <c r="B45" s="704"/>
      <c r="C45" s="711" t="s">
        <v>26</v>
      </c>
      <c r="D45" s="31" t="s">
        <v>112</v>
      </c>
      <c r="E45" s="48">
        <v>0</v>
      </c>
      <c r="F45" s="544">
        <v>0</v>
      </c>
      <c r="G45" s="373">
        <v>0</v>
      </c>
    </row>
    <row r="46" spans="1:7" ht="15.75" customHeight="1" x14ac:dyDescent="0.15">
      <c r="A46" s="701"/>
      <c r="B46" s="704"/>
      <c r="C46" s="711"/>
      <c r="D46" s="18" t="s">
        <v>25</v>
      </c>
      <c r="E46" s="47">
        <v>0</v>
      </c>
      <c r="F46" s="543">
        <v>0</v>
      </c>
      <c r="G46" s="377">
        <v>0</v>
      </c>
    </row>
    <row r="47" spans="1:7" ht="15.75" customHeight="1" x14ac:dyDescent="0.15">
      <c r="A47" s="701"/>
      <c r="B47" s="704"/>
      <c r="C47" s="712" t="s">
        <v>246</v>
      </c>
      <c r="D47" s="31" t="s">
        <v>112</v>
      </c>
      <c r="E47" s="48">
        <v>130</v>
      </c>
      <c r="F47" s="544">
        <v>135</v>
      </c>
      <c r="G47" s="373">
        <v>169</v>
      </c>
    </row>
    <row r="48" spans="1:7" ht="15.75" customHeight="1" x14ac:dyDescent="0.15">
      <c r="A48" s="701"/>
      <c r="B48" s="704"/>
      <c r="C48" s="713"/>
      <c r="D48" s="18" t="s">
        <v>25</v>
      </c>
      <c r="E48" s="47">
        <v>1241</v>
      </c>
      <c r="F48" s="543">
        <v>1022</v>
      </c>
      <c r="G48" s="377">
        <v>1130</v>
      </c>
    </row>
    <row r="49" spans="1:7" ht="15.75" customHeight="1" x14ac:dyDescent="0.15">
      <c r="A49" s="701"/>
      <c r="B49" s="704"/>
      <c r="C49" s="82" t="s">
        <v>140</v>
      </c>
      <c r="D49" s="32" t="s">
        <v>25</v>
      </c>
      <c r="E49" s="48">
        <v>4335</v>
      </c>
      <c r="F49" s="544">
        <v>3394</v>
      </c>
      <c r="G49" s="373">
        <v>3896</v>
      </c>
    </row>
    <row r="50" spans="1:7" ht="15.75" customHeight="1" x14ac:dyDescent="0.15">
      <c r="A50" s="701"/>
      <c r="B50" s="704"/>
      <c r="C50" s="82" t="s">
        <v>128</v>
      </c>
      <c r="D50" s="32" t="s">
        <v>25</v>
      </c>
      <c r="E50" s="49">
        <v>50399</v>
      </c>
      <c r="F50" s="547">
        <v>53498</v>
      </c>
      <c r="G50" s="378">
        <v>52667</v>
      </c>
    </row>
    <row r="51" spans="1:7" ht="15.75" customHeight="1" x14ac:dyDescent="0.15">
      <c r="A51" s="701"/>
      <c r="B51" s="705"/>
      <c r="C51" s="82" t="s">
        <v>198</v>
      </c>
      <c r="D51" s="32" t="s">
        <v>25</v>
      </c>
      <c r="E51" s="47">
        <v>0</v>
      </c>
      <c r="F51" s="543">
        <v>0</v>
      </c>
      <c r="G51" s="377">
        <v>0</v>
      </c>
    </row>
    <row r="52" spans="1:7" ht="15.75" customHeight="1" x14ac:dyDescent="0.15">
      <c r="A52" s="701"/>
      <c r="B52" s="714" t="s">
        <v>136</v>
      </c>
      <c r="C52" s="714"/>
      <c r="D52" s="17" t="s">
        <v>112</v>
      </c>
      <c r="E52" s="48">
        <v>104</v>
      </c>
      <c r="F52" s="544">
        <v>114</v>
      </c>
      <c r="G52" s="373">
        <v>102</v>
      </c>
    </row>
    <row r="53" spans="1:7" ht="15.75" customHeight="1" x14ac:dyDescent="0.15">
      <c r="A53" s="701"/>
      <c r="B53" s="714"/>
      <c r="C53" s="714"/>
      <c r="D53" s="17" t="s">
        <v>25</v>
      </c>
      <c r="E53" s="47">
        <v>3395</v>
      </c>
      <c r="F53" s="543">
        <v>3325</v>
      </c>
      <c r="G53" s="377">
        <v>3419</v>
      </c>
    </row>
    <row r="54" spans="1:7" ht="15.75" customHeight="1" x14ac:dyDescent="0.15">
      <c r="A54" s="701"/>
      <c r="B54" s="715" t="s">
        <v>393</v>
      </c>
      <c r="C54" s="715"/>
      <c r="D54" s="31" t="s">
        <v>112</v>
      </c>
      <c r="E54" s="48">
        <v>349</v>
      </c>
      <c r="F54" s="544">
        <v>392</v>
      </c>
      <c r="G54" s="373">
        <v>427</v>
      </c>
    </row>
    <row r="55" spans="1:7" ht="15.75" customHeight="1" x14ac:dyDescent="0.15">
      <c r="A55" s="701"/>
      <c r="B55" s="716"/>
      <c r="C55" s="716"/>
      <c r="D55" s="18" t="s">
        <v>25</v>
      </c>
      <c r="E55" s="47">
        <v>2229</v>
      </c>
      <c r="F55" s="543">
        <v>2807</v>
      </c>
      <c r="G55" s="377">
        <v>3076</v>
      </c>
    </row>
    <row r="56" spans="1:7" ht="15.75" customHeight="1" x14ac:dyDescent="0.15">
      <c r="A56" s="701"/>
      <c r="B56" s="717" t="s">
        <v>256</v>
      </c>
      <c r="C56" s="718"/>
      <c r="D56" s="31" t="s">
        <v>112</v>
      </c>
      <c r="E56" s="48">
        <v>1499</v>
      </c>
      <c r="F56" s="544">
        <v>1385</v>
      </c>
      <c r="G56" s="373">
        <v>1398</v>
      </c>
    </row>
    <row r="57" spans="1:7" ht="15.75" customHeight="1" x14ac:dyDescent="0.15">
      <c r="A57" s="701"/>
      <c r="B57" s="719"/>
      <c r="C57" s="720"/>
      <c r="D57" s="18" t="s">
        <v>25</v>
      </c>
      <c r="E57" s="47">
        <v>70885</v>
      </c>
      <c r="F57" s="543">
        <v>69733</v>
      </c>
      <c r="G57" s="377">
        <v>64374</v>
      </c>
    </row>
    <row r="58" spans="1:7" ht="15.75" customHeight="1" x14ac:dyDescent="0.15">
      <c r="A58" s="702"/>
      <c r="B58" s="721" t="s">
        <v>27</v>
      </c>
      <c r="C58" s="721"/>
      <c r="D58" s="19" t="s">
        <v>25</v>
      </c>
      <c r="E58" s="130">
        <v>324229</v>
      </c>
      <c r="F58" s="546">
        <f>SUM(F38+F40+F42+F44+F46+F48+F49+F50+F51+F53+F55+F57)</f>
        <v>309019</v>
      </c>
      <c r="G58" s="375">
        <f>SUM(G38+G40+G42+G44+G46+G48+G49+G50+G51+G53+G55+G57)</f>
        <v>310286</v>
      </c>
    </row>
    <row r="59" spans="1:7" ht="15.75" customHeight="1" x14ac:dyDescent="0.15">
      <c r="A59" s="722" t="s">
        <v>141</v>
      </c>
      <c r="B59" s="723"/>
      <c r="C59" s="723"/>
      <c r="D59" s="309" t="s">
        <v>25</v>
      </c>
      <c r="E59" s="50">
        <v>15852</v>
      </c>
      <c r="F59" s="548">
        <v>16065</v>
      </c>
      <c r="G59" s="379">
        <v>13481</v>
      </c>
    </row>
    <row r="60" spans="1:7" ht="15.75" customHeight="1" x14ac:dyDescent="0.15">
      <c r="A60" s="724" t="s">
        <v>142</v>
      </c>
      <c r="B60" s="725"/>
      <c r="C60" s="725"/>
      <c r="D60" s="16" t="s">
        <v>112</v>
      </c>
      <c r="E60" s="47">
        <v>641</v>
      </c>
      <c r="F60" s="543">
        <v>606</v>
      </c>
      <c r="G60" s="377">
        <v>602</v>
      </c>
    </row>
    <row r="61" spans="1:7" ht="15.75" customHeight="1" x14ac:dyDescent="0.15">
      <c r="A61" s="726"/>
      <c r="B61" s="721"/>
      <c r="C61" s="721"/>
      <c r="D61" s="19" t="s">
        <v>25</v>
      </c>
      <c r="E61" s="47">
        <v>20834</v>
      </c>
      <c r="F61" s="543">
        <v>18933</v>
      </c>
      <c r="G61" s="377">
        <v>18262</v>
      </c>
    </row>
    <row r="62" spans="1:7" ht="15.75" customHeight="1" x14ac:dyDescent="0.15">
      <c r="A62" s="724" t="s">
        <v>143</v>
      </c>
      <c r="B62" s="725"/>
      <c r="C62" s="725"/>
      <c r="D62" s="16" t="s">
        <v>112</v>
      </c>
      <c r="E62" s="45">
        <v>500</v>
      </c>
      <c r="F62" s="542">
        <v>501</v>
      </c>
      <c r="G62" s="376">
        <v>498</v>
      </c>
    </row>
    <row r="63" spans="1:7" ht="15.75" customHeight="1" x14ac:dyDescent="0.15">
      <c r="A63" s="726"/>
      <c r="B63" s="721"/>
      <c r="C63" s="721"/>
      <c r="D63" s="19" t="s">
        <v>25</v>
      </c>
      <c r="E63" s="47">
        <v>10034</v>
      </c>
      <c r="F63" s="543">
        <v>9807</v>
      </c>
      <c r="G63" s="377">
        <v>11243</v>
      </c>
    </row>
    <row r="64" spans="1:7" ht="15.75" customHeight="1" x14ac:dyDescent="0.15">
      <c r="A64" s="681" t="s">
        <v>293</v>
      </c>
      <c r="B64" s="681"/>
      <c r="C64" s="596"/>
      <c r="D64" s="19" t="s">
        <v>25</v>
      </c>
      <c r="E64" s="44">
        <v>516799</v>
      </c>
      <c r="F64" s="549">
        <f>SUM(F20+F31+F36+F58+F59+F61+F63)</f>
        <v>488008</v>
      </c>
      <c r="G64" s="380">
        <f>SUM(G20+G31+G36+G58+G59+G61+G63)</f>
        <v>496260</v>
      </c>
    </row>
    <row r="65" spans="1:14" s="10" customFormat="1" ht="15.75" customHeight="1" x14ac:dyDescent="0.15">
      <c r="A65" s="73" t="s">
        <v>120</v>
      </c>
      <c r="B65" s="25"/>
      <c r="C65" s="25"/>
      <c r="D65" s="25"/>
      <c r="E65" s="25"/>
      <c r="F65" s="25"/>
      <c r="G65" s="25"/>
      <c r="H65" s="13"/>
      <c r="I65" s="13"/>
      <c r="J65" s="13"/>
      <c r="K65" s="13"/>
      <c r="L65" s="13"/>
      <c r="M65" s="13"/>
      <c r="N65" s="13"/>
    </row>
    <row r="66" spans="1:14" x14ac:dyDescent="0.15">
      <c r="E66" s="85"/>
      <c r="F66" s="85"/>
      <c r="I66" s="22"/>
    </row>
    <row r="67" spans="1:14" x14ac:dyDescent="0.15">
      <c r="I67" s="10"/>
      <c r="J67" s="10"/>
      <c r="K67" s="10"/>
    </row>
    <row r="68" spans="1:14" x14ac:dyDescent="0.15">
      <c r="H68" s="22"/>
    </row>
    <row r="69" spans="1:14" x14ac:dyDescent="0.15">
      <c r="H69" s="20"/>
      <c r="L69" s="10"/>
      <c r="M69" s="10"/>
      <c r="N69" s="10"/>
    </row>
  </sheetData>
  <mergeCells count="55">
    <mergeCell ref="A1:N1"/>
    <mergeCell ref="A2:B2"/>
    <mergeCell ref="A3:C3"/>
    <mergeCell ref="H3:J3"/>
    <mergeCell ref="A4:A20"/>
    <mergeCell ref="B4:C5"/>
    <mergeCell ref="H4:H16"/>
    <mergeCell ref="I4:J5"/>
    <mergeCell ref="B6:C7"/>
    <mergeCell ref="I6:J7"/>
    <mergeCell ref="B8:C9"/>
    <mergeCell ref="I8:J9"/>
    <mergeCell ref="B10:C11"/>
    <mergeCell ref="I10:J11"/>
    <mergeCell ref="B12:C12"/>
    <mergeCell ref="I12:J13"/>
    <mergeCell ref="B13:C14"/>
    <mergeCell ref="I14:J15"/>
    <mergeCell ref="B15:C16"/>
    <mergeCell ref="I16:J16"/>
    <mergeCell ref="H17:J18"/>
    <mergeCell ref="H19:J20"/>
    <mergeCell ref="B20:C20"/>
    <mergeCell ref="A21:A31"/>
    <mergeCell ref="B21:C22"/>
    <mergeCell ref="H21:J22"/>
    <mergeCell ref="B23:C24"/>
    <mergeCell ref="H23:J23"/>
    <mergeCell ref="H24:J24"/>
    <mergeCell ref="A32:A36"/>
    <mergeCell ref="B32:C33"/>
    <mergeCell ref="B34:C35"/>
    <mergeCell ref="B36:C36"/>
    <mergeCell ref="B17:C18"/>
    <mergeCell ref="B25:C26"/>
    <mergeCell ref="B27:C28"/>
    <mergeCell ref="B29:C30"/>
    <mergeCell ref="B31:C31"/>
    <mergeCell ref="B19:C19"/>
    <mergeCell ref="A64:C64"/>
    <mergeCell ref="A37:A58"/>
    <mergeCell ref="B37:B51"/>
    <mergeCell ref="C37:C38"/>
    <mergeCell ref="C39:C40"/>
    <mergeCell ref="C41:C42"/>
    <mergeCell ref="C43:C44"/>
    <mergeCell ref="C45:C46"/>
    <mergeCell ref="C47:C48"/>
    <mergeCell ref="B52:C53"/>
    <mergeCell ref="B54:C55"/>
    <mergeCell ref="B56:C57"/>
    <mergeCell ref="B58:C58"/>
    <mergeCell ref="A59:C59"/>
    <mergeCell ref="A60:C61"/>
    <mergeCell ref="A62:C63"/>
  </mergeCells>
  <phoneticPr fontId="2"/>
  <pageMargins left="0.82677165354330717" right="0.59055118110236227" top="0.78740157480314965" bottom="0.70866141732283472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5"/>
  <sheetViews>
    <sheetView tabSelected="1" view="pageBreakPreview" zoomScale="130" zoomScaleNormal="100" zoomScaleSheetLayoutView="130" workbookViewId="0">
      <selection sqref="A1:I1"/>
    </sheetView>
  </sheetViews>
  <sheetFormatPr defaultRowHeight="13.5" x14ac:dyDescent="0.15"/>
  <cols>
    <col min="1" max="2" width="9" style="180"/>
    <col min="3" max="3" width="10.375" style="180" customWidth="1"/>
    <col min="4" max="4" width="10.625" style="180" customWidth="1"/>
    <col min="5" max="5" width="10.5" style="180" customWidth="1"/>
    <col min="6" max="6" width="10.625" style="180" customWidth="1"/>
    <col min="7" max="16384" width="9" style="180"/>
  </cols>
  <sheetData>
    <row r="1" spans="1:9" ht="30.6" customHeight="1" x14ac:dyDescent="0.25">
      <c r="A1" s="592" t="s">
        <v>367</v>
      </c>
      <c r="B1" s="592"/>
      <c r="C1" s="592"/>
      <c r="D1" s="592"/>
      <c r="E1" s="592"/>
      <c r="F1" s="592"/>
      <c r="G1" s="592"/>
      <c r="H1" s="592"/>
      <c r="I1" s="592"/>
    </row>
    <row r="2" spans="1:9" ht="15.6" customHeight="1" x14ac:dyDescent="0.15"/>
    <row r="3" spans="1:9" ht="24" customHeight="1" x14ac:dyDescent="0.2">
      <c r="A3" s="591"/>
      <c r="B3" s="591"/>
      <c r="C3" s="591"/>
      <c r="D3" s="591"/>
      <c r="E3" s="591"/>
      <c r="F3" s="591"/>
      <c r="G3" s="591"/>
      <c r="H3" s="591"/>
      <c r="I3" s="591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2:9" ht="15" customHeight="1" x14ac:dyDescent="0.15"/>
    <row r="18" spans="2:9" ht="15" customHeight="1" x14ac:dyDescent="0.15"/>
    <row r="19" spans="2:9" ht="15" customHeight="1" x14ac:dyDescent="0.15"/>
    <row r="20" spans="2:9" ht="15" customHeight="1" x14ac:dyDescent="0.15"/>
    <row r="21" spans="2:9" ht="15" customHeight="1" x14ac:dyDescent="0.15"/>
    <row r="22" spans="2:9" ht="15" customHeight="1" x14ac:dyDescent="0.15"/>
    <row r="23" spans="2:9" ht="15" customHeight="1" x14ac:dyDescent="0.15"/>
    <row r="24" spans="2:9" ht="15" customHeight="1" x14ac:dyDescent="0.15"/>
    <row r="25" spans="2:9" ht="15" customHeight="1" x14ac:dyDescent="0.15"/>
    <row r="28" spans="2:9" x14ac:dyDescent="0.15">
      <c r="C28" s="181" t="s">
        <v>300</v>
      </c>
      <c r="D28" s="181" t="s">
        <v>307</v>
      </c>
      <c r="G28" s="181" t="s">
        <v>301</v>
      </c>
      <c r="H28" s="181" t="s">
        <v>308</v>
      </c>
      <c r="I28" s="180" t="s">
        <v>412</v>
      </c>
    </row>
    <row r="29" spans="2:9" x14ac:dyDescent="0.15">
      <c r="B29" s="182" t="s">
        <v>355</v>
      </c>
      <c r="C29" s="290">
        <v>5704</v>
      </c>
      <c r="D29" s="290">
        <v>423</v>
      </c>
      <c r="E29" s="291">
        <f t="shared" ref="E29:E35" si="0">C29/D29</f>
        <v>13.484633569739954</v>
      </c>
      <c r="F29" s="182" t="s">
        <v>356</v>
      </c>
      <c r="G29" s="290">
        <v>2937</v>
      </c>
      <c r="H29" s="290">
        <v>251</v>
      </c>
      <c r="I29" s="180">
        <f t="shared" ref="I29:I35" si="1">G29/H29</f>
        <v>11.701195219123505</v>
      </c>
    </row>
    <row r="30" spans="2:9" x14ac:dyDescent="0.15">
      <c r="B30" s="182" t="s">
        <v>356</v>
      </c>
      <c r="C30" s="290">
        <v>5632</v>
      </c>
      <c r="D30" s="290">
        <v>424</v>
      </c>
      <c r="E30" s="291">
        <f t="shared" si="0"/>
        <v>13.283018867924529</v>
      </c>
      <c r="F30" s="182" t="s">
        <v>341</v>
      </c>
      <c r="G30" s="290">
        <v>2815</v>
      </c>
      <c r="H30" s="290">
        <v>243</v>
      </c>
      <c r="I30" s="180">
        <f t="shared" si="1"/>
        <v>11.584362139917696</v>
      </c>
    </row>
    <row r="31" spans="2:9" x14ac:dyDescent="0.15">
      <c r="B31" s="182" t="s">
        <v>341</v>
      </c>
      <c r="C31" s="290">
        <v>5505</v>
      </c>
      <c r="D31" s="290">
        <v>431</v>
      </c>
      <c r="E31" s="291">
        <f t="shared" si="0"/>
        <v>12.772621809744779</v>
      </c>
      <c r="F31" s="182" t="s">
        <v>357</v>
      </c>
      <c r="G31" s="290">
        <v>2849</v>
      </c>
      <c r="H31" s="290">
        <v>247</v>
      </c>
      <c r="I31" s="180">
        <f t="shared" si="1"/>
        <v>11.534412955465587</v>
      </c>
    </row>
    <row r="32" spans="2:9" x14ac:dyDescent="0.15">
      <c r="B32" s="182" t="s">
        <v>357</v>
      </c>
      <c r="C32" s="290">
        <v>5420</v>
      </c>
      <c r="D32" s="290">
        <v>438</v>
      </c>
      <c r="E32" s="291">
        <f t="shared" si="0"/>
        <v>12.374429223744292</v>
      </c>
      <c r="F32" s="182" t="s">
        <v>340</v>
      </c>
      <c r="G32" s="36">
        <v>2807</v>
      </c>
      <c r="H32" s="36">
        <v>251</v>
      </c>
      <c r="I32" s="180">
        <f t="shared" si="1"/>
        <v>11.183266932270916</v>
      </c>
    </row>
    <row r="33" spans="2:9" x14ac:dyDescent="0.15">
      <c r="B33" s="182" t="s">
        <v>340</v>
      </c>
      <c r="C33" s="290">
        <v>5416</v>
      </c>
      <c r="D33" s="290">
        <v>428</v>
      </c>
      <c r="E33" s="291">
        <f t="shared" si="0"/>
        <v>12.654205607476635</v>
      </c>
      <c r="F33" s="182" t="s">
        <v>358</v>
      </c>
      <c r="G33" s="290">
        <v>2769</v>
      </c>
      <c r="H33" s="290">
        <v>252</v>
      </c>
      <c r="I33" s="180">
        <f t="shared" si="1"/>
        <v>10.988095238095237</v>
      </c>
    </row>
    <row r="34" spans="2:9" x14ac:dyDescent="0.15">
      <c r="B34" s="182" t="s">
        <v>358</v>
      </c>
      <c r="C34" s="290">
        <v>5323</v>
      </c>
      <c r="D34" s="290">
        <v>440</v>
      </c>
      <c r="E34" s="291">
        <f t="shared" si="0"/>
        <v>12.097727272727273</v>
      </c>
      <c r="F34" s="182" t="s">
        <v>359</v>
      </c>
      <c r="G34" s="290">
        <v>2668</v>
      </c>
      <c r="H34" s="290">
        <v>251</v>
      </c>
      <c r="I34" s="180">
        <f t="shared" si="1"/>
        <v>10.629482071713147</v>
      </c>
    </row>
    <row r="35" spans="2:9" x14ac:dyDescent="0.15">
      <c r="B35" s="182" t="s">
        <v>359</v>
      </c>
      <c r="C35" s="290">
        <v>5213</v>
      </c>
      <c r="D35" s="290">
        <v>438</v>
      </c>
      <c r="E35" s="291">
        <f t="shared" si="0"/>
        <v>11.901826484018265</v>
      </c>
      <c r="F35" s="182" t="s">
        <v>413</v>
      </c>
      <c r="G35" s="290">
        <v>2640</v>
      </c>
      <c r="H35" s="463">
        <v>254</v>
      </c>
      <c r="I35" s="180">
        <f t="shared" si="1"/>
        <v>10.393700787401574</v>
      </c>
    </row>
    <row r="36" spans="2:9" x14ac:dyDescent="0.15">
      <c r="F36" s="182"/>
    </row>
    <row r="38" spans="2:9" x14ac:dyDescent="0.15">
      <c r="C38" s="181" t="s">
        <v>300</v>
      </c>
      <c r="D38" s="181" t="s">
        <v>307</v>
      </c>
      <c r="E38" s="180" t="s">
        <v>411</v>
      </c>
      <c r="G38" s="181" t="s">
        <v>301</v>
      </c>
      <c r="H38" s="181" t="s">
        <v>308</v>
      </c>
      <c r="I38" s="180" t="s">
        <v>412</v>
      </c>
    </row>
    <row r="39" spans="2:9" x14ac:dyDescent="0.15">
      <c r="B39" s="182" t="s">
        <v>356</v>
      </c>
      <c r="C39" s="290">
        <v>5632</v>
      </c>
      <c r="D39" s="290">
        <v>424</v>
      </c>
      <c r="E39" s="291">
        <f t="shared" ref="E39:E44" si="2">C39/D39</f>
        <v>13.283018867924529</v>
      </c>
      <c r="F39" s="182" t="s">
        <v>355</v>
      </c>
      <c r="G39" s="290">
        <v>2957</v>
      </c>
      <c r="H39" s="290">
        <v>248</v>
      </c>
      <c r="I39" s="180">
        <f>G39/H39</f>
        <v>11.923387096774194</v>
      </c>
    </row>
    <row r="40" spans="2:9" x14ac:dyDescent="0.15">
      <c r="B40" s="182" t="s">
        <v>341</v>
      </c>
      <c r="C40" s="290">
        <v>5505</v>
      </c>
      <c r="D40" s="290">
        <v>431</v>
      </c>
      <c r="E40" s="291">
        <f t="shared" si="2"/>
        <v>12.772621809744779</v>
      </c>
      <c r="F40" s="182" t="s">
        <v>356</v>
      </c>
      <c r="G40" s="290">
        <v>2937</v>
      </c>
      <c r="H40" s="290">
        <v>251</v>
      </c>
      <c r="I40" s="180">
        <f t="shared" ref="I40:I45" si="3">G40/H40</f>
        <v>11.701195219123505</v>
      </c>
    </row>
    <row r="41" spans="2:9" x14ac:dyDescent="0.15">
      <c r="B41" s="182" t="s">
        <v>357</v>
      </c>
      <c r="C41" s="290">
        <v>5420</v>
      </c>
      <c r="D41" s="290">
        <v>438</v>
      </c>
      <c r="E41" s="291">
        <f t="shared" si="2"/>
        <v>12.374429223744292</v>
      </c>
      <c r="F41" s="182" t="s">
        <v>341</v>
      </c>
      <c r="G41" s="290">
        <v>2815</v>
      </c>
      <c r="H41" s="290">
        <v>243</v>
      </c>
      <c r="I41" s="180">
        <f t="shared" si="3"/>
        <v>11.584362139917696</v>
      </c>
    </row>
    <row r="42" spans="2:9" x14ac:dyDescent="0.15">
      <c r="B42" s="182" t="s">
        <v>340</v>
      </c>
      <c r="C42" s="290">
        <v>5416</v>
      </c>
      <c r="D42" s="290">
        <v>428</v>
      </c>
      <c r="E42" s="291">
        <f t="shared" si="2"/>
        <v>12.654205607476635</v>
      </c>
      <c r="F42" s="182" t="s">
        <v>357</v>
      </c>
      <c r="G42" s="290">
        <v>2849</v>
      </c>
      <c r="H42" s="290">
        <v>247</v>
      </c>
      <c r="I42" s="180">
        <f t="shared" si="3"/>
        <v>11.534412955465587</v>
      </c>
    </row>
    <row r="43" spans="2:9" x14ac:dyDescent="0.15">
      <c r="B43" s="182" t="s">
        <v>358</v>
      </c>
      <c r="C43" s="290">
        <v>5323</v>
      </c>
      <c r="D43" s="290">
        <v>440</v>
      </c>
      <c r="E43" s="291">
        <f t="shared" si="2"/>
        <v>12.097727272727273</v>
      </c>
      <c r="F43" s="182" t="s">
        <v>340</v>
      </c>
      <c r="G43" s="36">
        <v>2807</v>
      </c>
      <c r="H43" s="36">
        <v>251</v>
      </c>
      <c r="I43" s="180">
        <f t="shared" si="3"/>
        <v>11.183266932270916</v>
      </c>
    </row>
    <row r="44" spans="2:9" x14ac:dyDescent="0.15">
      <c r="B44" s="182" t="s">
        <v>359</v>
      </c>
      <c r="C44" s="290">
        <v>5213</v>
      </c>
      <c r="D44" s="290">
        <v>438</v>
      </c>
      <c r="E44" s="291">
        <f t="shared" si="2"/>
        <v>11.901826484018265</v>
      </c>
      <c r="F44" s="182" t="s">
        <v>358</v>
      </c>
      <c r="G44" s="290">
        <v>2769</v>
      </c>
      <c r="H44" s="290">
        <v>252</v>
      </c>
      <c r="I44" s="180">
        <f t="shared" si="3"/>
        <v>10.988095238095237</v>
      </c>
    </row>
    <row r="45" spans="2:9" x14ac:dyDescent="0.15">
      <c r="B45" s="180" t="s">
        <v>410</v>
      </c>
      <c r="C45" s="459">
        <v>5127</v>
      </c>
      <c r="D45" s="180">
        <v>441</v>
      </c>
      <c r="E45" s="291">
        <f>C45/D45</f>
        <v>11.625850340136054</v>
      </c>
      <c r="F45" s="182" t="s">
        <v>359</v>
      </c>
      <c r="G45" s="290">
        <v>2668</v>
      </c>
      <c r="H45" s="290">
        <v>251</v>
      </c>
      <c r="I45" s="180">
        <f t="shared" si="3"/>
        <v>10.629482071713147</v>
      </c>
    </row>
    <row r="48" spans="2:9" x14ac:dyDescent="0.15">
      <c r="C48" s="181" t="s">
        <v>307</v>
      </c>
      <c r="D48" s="181" t="s">
        <v>308</v>
      </c>
    </row>
    <row r="49" spans="2:4" x14ac:dyDescent="0.15">
      <c r="B49" s="180" t="s">
        <v>302</v>
      </c>
      <c r="C49" s="180">
        <v>423</v>
      </c>
      <c r="D49" s="180">
        <v>248</v>
      </c>
    </row>
    <row r="50" spans="2:4" x14ac:dyDescent="0.15">
      <c r="B50" s="180" t="s">
        <v>303</v>
      </c>
      <c r="C50" s="180">
        <v>424</v>
      </c>
      <c r="D50" s="180">
        <v>251</v>
      </c>
    </row>
    <row r="51" spans="2:4" x14ac:dyDescent="0.15">
      <c r="B51" s="180" t="s">
        <v>304</v>
      </c>
      <c r="C51" s="180">
        <v>431</v>
      </c>
      <c r="D51" s="180">
        <v>243</v>
      </c>
    </row>
    <row r="52" spans="2:4" x14ac:dyDescent="0.15">
      <c r="B52" s="180" t="s">
        <v>305</v>
      </c>
      <c r="C52" s="180">
        <v>438</v>
      </c>
      <c r="D52" s="180">
        <v>247</v>
      </c>
    </row>
    <row r="53" spans="2:4" x14ac:dyDescent="0.15">
      <c r="B53" s="180" t="s">
        <v>306</v>
      </c>
      <c r="C53" s="180">
        <v>428</v>
      </c>
      <c r="D53" s="35">
        <v>251</v>
      </c>
    </row>
    <row r="54" spans="2:4" x14ac:dyDescent="0.15">
      <c r="B54" s="180" t="s">
        <v>321</v>
      </c>
      <c r="C54" s="180">
        <v>440</v>
      </c>
      <c r="D54" s="180">
        <v>252</v>
      </c>
    </row>
    <row r="55" spans="2:4" x14ac:dyDescent="0.15">
      <c r="B55" s="180" t="s">
        <v>338</v>
      </c>
      <c r="C55" s="180">
        <v>438</v>
      </c>
      <c r="D55" s="180">
        <v>251</v>
      </c>
    </row>
  </sheetData>
  <mergeCells count="2">
    <mergeCell ref="A1:I1"/>
    <mergeCell ref="A3:I3"/>
  </mergeCells>
  <phoneticPr fontId="2"/>
  <pageMargins left="0.75" right="0.75" top="1.48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"/>
  <sheetViews>
    <sheetView view="pageBreakPreview" zoomScaleNormal="80" zoomScaleSheetLayoutView="100" workbookViewId="0">
      <selection activeCell="F4" sqref="F4:G4"/>
    </sheetView>
  </sheetViews>
  <sheetFormatPr defaultRowHeight="11.25" customHeight="1" x14ac:dyDescent="0.15"/>
  <cols>
    <col min="1" max="1" width="16.75" style="88" customWidth="1"/>
    <col min="2" max="12" width="7" style="88" customWidth="1"/>
    <col min="13" max="13" width="7" style="381" customWidth="1"/>
    <col min="14" max="20" width="7" style="88" customWidth="1"/>
    <col min="21" max="16384" width="9" style="88"/>
  </cols>
  <sheetData>
    <row r="1" spans="1:19" ht="27.6" customHeight="1" x14ac:dyDescent="0.15">
      <c r="A1" s="752" t="s">
        <v>419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</row>
    <row r="2" spans="1:19" ht="16.149999999999999" customHeight="1" x14ac:dyDescent="0.15">
      <c r="A2" s="13" t="s">
        <v>420</v>
      </c>
      <c r="B2" s="33"/>
      <c r="C2" s="33"/>
      <c r="D2" s="33"/>
      <c r="E2" s="33"/>
      <c r="F2" s="33"/>
      <c r="G2" s="33"/>
      <c r="H2" s="33"/>
      <c r="I2" s="33"/>
      <c r="J2" s="490"/>
      <c r="K2" s="490"/>
      <c r="L2" s="490"/>
      <c r="Q2" s="491" t="s">
        <v>254</v>
      </c>
    </row>
    <row r="3" spans="1:19" ht="34.9" customHeight="1" x14ac:dyDescent="0.15">
      <c r="A3" s="753" t="s">
        <v>421</v>
      </c>
      <c r="B3" s="755" t="s">
        <v>422</v>
      </c>
      <c r="C3" s="755"/>
      <c r="D3" s="755"/>
      <c r="E3" s="755" t="s">
        <v>423</v>
      </c>
      <c r="F3" s="755"/>
      <c r="G3" s="755"/>
      <c r="H3" s="756" t="s">
        <v>424</v>
      </c>
      <c r="I3" s="757"/>
      <c r="J3" s="755" t="s">
        <v>425</v>
      </c>
      <c r="K3" s="755"/>
      <c r="L3" s="755"/>
      <c r="M3" s="755"/>
      <c r="N3" s="755"/>
      <c r="O3" s="755" t="s">
        <v>426</v>
      </c>
      <c r="P3" s="755"/>
      <c r="Q3" s="756"/>
    </row>
    <row r="4" spans="1:19" ht="34.9" customHeight="1" x14ac:dyDescent="0.15">
      <c r="A4" s="754"/>
      <c r="B4" s="492" t="s">
        <v>427</v>
      </c>
      <c r="C4" s="758" t="s">
        <v>428</v>
      </c>
      <c r="D4" s="758"/>
      <c r="E4" s="492" t="s">
        <v>427</v>
      </c>
      <c r="F4" s="758" t="s">
        <v>428</v>
      </c>
      <c r="G4" s="758"/>
      <c r="H4" s="492" t="s">
        <v>429</v>
      </c>
      <c r="I4" s="493" t="s">
        <v>430</v>
      </c>
      <c r="J4" s="492" t="s">
        <v>431</v>
      </c>
      <c r="K4" s="758" t="s">
        <v>432</v>
      </c>
      <c r="L4" s="758"/>
      <c r="M4" s="758" t="s">
        <v>433</v>
      </c>
      <c r="N4" s="758"/>
      <c r="O4" s="492" t="s">
        <v>427</v>
      </c>
      <c r="P4" s="758" t="s">
        <v>428</v>
      </c>
      <c r="Q4" s="759"/>
    </row>
    <row r="5" spans="1:19" ht="25.9" customHeight="1" x14ac:dyDescent="0.15">
      <c r="A5" s="494" t="s">
        <v>376</v>
      </c>
      <c r="B5" s="495">
        <v>42</v>
      </c>
      <c r="C5" s="760">
        <v>7510</v>
      </c>
      <c r="D5" s="761"/>
      <c r="E5" s="47">
        <v>164</v>
      </c>
      <c r="F5" s="760">
        <v>6187</v>
      </c>
      <c r="G5" s="762"/>
      <c r="H5" s="47">
        <v>17</v>
      </c>
      <c r="I5" s="495">
        <v>24</v>
      </c>
      <c r="J5" s="47">
        <v>30</v>
      </c>
      <c r="K5" s="760">
        <v>1766</v>
      </c>
      <c r="L5" s="762"/>
      <c r="M5" s="760">
        <v>978</v>
      </c>
      <c r="N5" s="762"/>
      <c r="O5" s="47">
        <v>2</v>
      </c>
      <c r="P5" s="760">
        <v>34</v>
      </c>
      <c r="Q5" s="761"/>
    </row>
    <row r="6" spans="1:19" ht="25.9" customHeight="1" x14ac:dyDescent="0.15">
      <c r="A6" s="494">
        <v>25</v>
      </c>
      <c r="B6" s="495">
        <v>42</v>
      </c>
      <c r="C6" s="760">
        <v>7524</v>
      </c>
      <c r="D6" s="761"/>
      <c r="E6" s="47">
        <v>162</v>
      </c>
      <c r="F6" s="760">
        <v>6188</v>
      </c>
      <c r="G6" s="762"/>
      <c r="H6" s="47">
        <v>17</v>
      </c>
      <c r="I6" s="495">
        <v>24</v>
      </c>
      <c r="J6" s="47">
        <v>29</v>
      </c>
      <c r="K6" s="760">
        <v>1725</v>
      </c>
      <c r="L6" s="762"/>
      <c r="M6" s="760">
        <v>980</v>
      </c>
      <c r="N6" s="762"/>
      <c r="O6" s="47">
        <v>1</v>
      </c>
      <c r="P6" s="760">
        <v>27</v>
      </c>
      <c r="Q6" s="761"/>
    </row>
    <row r="7" spans="1:19" ht="25.9" customHeight="1" x14ac:dyDescent="0.15">
      <c r="A7" s="494">
        <v>26</v>
      </c>
      <c r="B7" s="495">
        <v>42</v>
      </c>
      <c r="C7" s="760">
        <v>7541</v>
      </c>
      <c r="D7" s="761"/>
      <c r="E7" s="47">
        <v>160</v>
      </c>
      <c r="F7" s="760">
        <v>6133</v>
      </c>
      <c r="G7" s="762"/>
      <c r="H7" s="47">
        <v>17</v>
      </c>
      <c r="I7" s="495">
        <v>24</v>
      </c>
      <c r="J7" s="47">
        <v>28</v>
      </c>
      <c r="K7" s="760">
        <v>1563</v>
      </c>
      <c r="L7" s="762"/>
      <c r="M7" s="760">
        <v>941</v>
      </c>
      <c r="N7" s="762"/>
      <c r="O7" s="47">
        <v>1</v>
      </c>
      <c r="P7" s="760">
        <v>30</v>
      </c>
      <c r="Q7" s="761"/>
    </row>
    <row r="8" spans="1:19" ht="25.9" customHeight="1" x14ac:dyDescent="0.15">
      <c r="A8" s="494">
        <v>27</v>
      </c>
      <c r="B8" s="559">
        <v>37</v>
      </c>
      <c r="C8" s="760">
        <v>7388</v>
      </c>
      <c r="D8" s="761"/>
      <c r="E8" s="47">
        <v>158</v>
      </c>
      <c r="F8" s="760">
        <v>5920</v>
      </c>
      <c r="G8" s="762"/>
      <c r="H8" s="47">
        <v>17</v>
      </c>
      <c r="I8" s="558">
        <v>24</v>
      </c>
      <c r="J8" s="47">
        <v>27</v>
      </c>
      <c r="K8" s="760">
        <v>1536</v>
      </c>
      <c r="L8" s="762"/>
      <c r="M8" s="760">
        <v>950</v>
      </c>
      <c r="N8" s="762"/>
      <c r="O8" s="47">
        <v>1</v>
      </c>
      <c r="P8" s="760">
        <v>31</v>
      </c>
      <c r="Q8" s="761"/>
    </row>
    <row r="9" spans="1:19" s="500" customFormat="1" ht="25.9" customHeight="1" x14ac:dyDescent="0.15">
      <c r="A9" s="496">
        <v>28</v>
      </c>
      <c r="B9" s="364">
        <v>36</v>
      </c>
      <c r="C9" s="763">
        <v>7109</v>
      </c>
      <c r="D9" s="764"/>
      <c r="E9" s="497">
        <v>158</v>
      </c>
      <c r="F9" s="763">
        <v>5989</v>
      </c>
      <c r="G9" s="765"/>
      <c r="H9" s="498">
        <v>17</v>
      </c>
      <c r="I9" s="499">
        <v>24</v>
      </c>
      <c r="J9" s="498">
        <v>26</v>
      </c>
      <c r="K9" s="763">
        <v>1530</v>
      </c>
      <c r="L9" s="765"/>
      <c r="M9" s="763">
        <v>933</v>
      </c>
      <c r="N9" s="765"/>
      <c r="O9" s="497">
        <v>2</v>
      </c>
      <c r="P9" s="763">
        <v>44</v>
      </c>
      <c r="Q9" s="764"/>
      <c r="S9" s="501"/>
    </row>
    <row r="10" spans="1:19" ht="25.9" customHeight="1" x14ac:dyDescent="0.15">
      <c r="A10" s="502" t="s">
        <v>216</v>
      </c>
      <c r="B10" s="502"/>
      <c r="C10" s="502"/>
      <c r="D10" s="502"/>
      <c r="E10" s="502"/>
      <c r="F10" s="502"/>
      <c r="G10" s="502"/>
      <c r="H10" s="502"/>
      <c r="I10" s="502"/>
      <c r="J10" s="502"/>
      <c r="K10" s="73"/>
      <c r="L10" s="22"/>
    </row>
  </sheetData>
  <mergeCells count="37">
    <mergeCell ref="C8:D8"/>
    <mergeCell ref="F8:G8"/>
    <mergeCell ref="K8:L8"/>
    <mergeCell ref="M8:N8"/>
    <mergeCell ref="P8:Q8"/>
    <mergeCell ref="C9:D9"/>
    <mergeCell ref="F9:G9"/>
    <mergeCell ref="K9:L9"/>
    <mergeCell ref="M9:N9"/>
    <mergeCell ref="P9:Q9"/>
    <mergeCell ref="C6:D6"/>
    <mergeCell ref="F6:G6"/>
    <mergeCell ref="K6:L6"/>
    <mergeCell ref="M6:N6"/>
    <mergeCell ref="P6:Q6"/>
    <mergeCell ref="C7:D7"/>
    <mergeCell ref="F7:G7"/>
    <mergeCell ref="K7:L7"/>
    <mergeCell ref="M7:N7"/>
    <mergeCell ref="P7:Q7"/>
    <mergeCell ref="C5:D5"/>
    <mergeCell ref="F5:G5"/>
    <mergeCell ref="K5:L5"/>
    <mergeCell ref="M5:N5"/>
    <mergeCell ref="P5:Q5"/>
    <mergeCell ref="A1:Q1"/>
    <mergeCell ref="A3:A4"/>
    <mergeCell ref="B3:D3"/>
    <mergeCell ref="E3:G3"/>
    <mergeCell ref="H3:I3"/>
    <mergeCell ref="J3:N3"/>
    <mergeCell ref="O3:Q3"/>
    <mergeCell ref="C4:D4"/>
    <mergeCell ref="F4:G4"/>
    <mergeCell ref="K4:L4"/>
    <mergeCell ref="M4:N4"/>
    <mergeCell ref="P4:Q4"/>
  </mergeCells>
  <phoneticPr fontId="2"/>
  <pageMargins left="0.59055118110236227" right="0.34" top="1.17" bottom="0.98425196850393704" header="0.51181102362204722" footer="0.51181102362204722"/>
  <pageSetup paperSize="9" scale="7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9"/>
  <sheetViews>
    <sheetView view="pageBreakPreview" zoomScaleNormal="80" zoomScaleSheetLayoutView="100" workbookViewId="0">
      <selection activeCell="M8" sqref="M8"/>
    </sheetView>
  </sheetViews>
  <sheetFormatPr defaultRowHeight="11.25" customHeight="1" x14ac:dyDescent="0.15"/>
  <cols>
    <col min="1" max="1" width="16.75" style="88" customWidth="1"/>
    <col min="2" max="12" width="7" style="88" customWidth="1"/>
    <col min="13" max="13" width="7" style="381" customWidth="1"/>
    <col min="14" max="20" width="7" style="88" customWidth="1"/>
    <col min="21" max="16384" width="9" style="88"/>
  </cols>
  <sheetData>
    <row r="1" spans="1:20" ht="25.9" customHeight="1" x14ac:dyDescent="0.15">
      <c r="A1" s="752" t="s">
        <v>275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</row>
    <row r="2" spans="1:20" ht="11.25" customHeight="1" x14ac:dyDescent="0.15">
      <c r="C2" s="120"/>
      <c r="D2" s="120"/>
      <c r="E2" s="120"/>
      <c r="F2" s="120"/>
      <c r="G2" s="120"/>
      <c r="H2" s="120"/>
      <c r="M2" s="10"/>
      <c r="N2" s="381"/>
      <c r="T2" s="199" t="s">
        <v>254</v>
      </c>
    </row>
    <row r="3" spans="1:20" ht="21.75" customHeight="1" x14ac:dyDescent="0.15">
      <c r="A3" s="766"/>
      <c r="B3" s="767"/>
      <c r="C3" s="770" t="s">
        <v>299</v>
      </c>
      <c r="D3" s="771"/>
      <c r="E3" s="771"/>
      <c r="F3" s="771"/>
      <c r="G3" s="771"/>
      <c r="H3" s="772"/>
      <c r="I3" s="770" t="s">
        <v>343</v>
      </c>
      <c r="J3" s="771"/>
      <c r="K3" s="771"/>
      <c r="L3" s="771"/>
      <c r="M3" s="771"/>
      <c r="N3" s="771"/>
      <c r="O3" s="773" t="s">
        <v>374</v>
      </c>
      <c r="P3" s="774"/>
      <c r="Q3" s="774"/>
      <c r="R3" s="774"/>
      <c r="S3" s="774"/>
      <c r="T3" s="774"/>
    </row>
    <row r="4" spans="1:20" ht="27.75" customHeight="1" x14ac:dyDescent="0.15">
      <c r="A4" s="768"/>
      <c r="B4" s="769"/>
      <c r="C4" s="94" t="s">
        <v>145</v>
      </c>
      <c r="D4" s="567" t="s">
        <v>286</v>
      </c>
      <c r="E4" s="51" t="s">
        <v>146</v>
      </c>
      <c r="F4" s="563" t="s">
        <v>147</v>
      </c>
      <c r="G4" s="51" t="s">
        <v>148</v>
      </c>
      <c r="H4" s="563" t="s">
        <v>27</v>
      </c>
      <c r="I4" s="94" t="s">
        <v>145</v>
      </c>
      <c r="J4" s="567" t="s">
        <v>286</v>
      </c>
      <c r="K4" s="51" t="s">
        <v>146</v>
      </c>
      <c r="L4" s="563" t="s">
        <v>147</v>
      </c>
      <c r="M4" s="51" t="s">
        <v>148</v>
      </c>
      <c r="N4" s="563" t="s">
        <v>27</v>
      </c>
      <c r="O4" s="244" t="s">
        <v>145</v>
      </c>
      <c r="P4" s="245" t="s">
        <v>286</v>
      </c>
      <c r="Q4" s="246" t="s">
        <v>146</v>
      </c>
      <c r="R4" s="247" t="s">
        <v>147</v>
      </c>
      <c r="S4" s="246" t="s">
        <v>148</v>
      </c>
      <c r="T4" s="247" t="s">
        <v>27</v>
      </c>
    </row>
    <row r="5" spans="1:20" ht="27.75" customHeight="1" x14ac:dyDescent="0.15">
      <c r="A5" s="775" t="s">
        <v>149</v>
      </c>
      <c r="B5" s="553" t="s">
        <v>150</v>
      </c>
      <c r="C5" s="122"/>
      <c r="D5" s="159">
        <v>5</v>
      </c>
      <c r="E5" s="121"/>
      <c r="F5" s="121">
        <v>9</v>
      </c>
      <c r="G5" s="121">
        <v>7</v>
      </c>
      <c r="H5" s="219">
        <v>21</v>
      </c>
      <c r="I5" s="122"/>
      <c r="J5" s="159">
        <v>5</v>
      </c>
      <c r="K5" s="121"/>
      <c r="L5" s="121">
        <v>9</v>
      </c>
      <c r="M5" s="121">
        <v>7</v>
      </c>
      <c r="N5" s="219">
        <v>21</v>
      </c>
      <c r="O5" s="248"/>
      <c r="P5" s="249">
        <v>6</v>
      </c>
      <c r="Q5" s="250"/>
      <c r="R5" s="250">
        <v>9</v>
      </c>
      <c r="S5" s="250">
        <v>7</v>
      </c>
      <c r="T5" s="251">
        <v>22</v>
      </c>
    </row>
    <row r="6" spans="1:20" ht="27.75" customHeight="1" x14ac:dyDescent="0.15">
      <c r="A6" s="776"/>
      <c r="B6" s="553" t="s">
        <v>151</v>
      </c>
      <c r="C6" s="124"/>
      <c r="D6" s="160"/>
      <c r="E6" s="123"/>
      <c r="F6" s="123">
        <v>14</v>
      </c>
      <c r="G6" s="123">
        <v>12</v>
      </c>
      <c r="H6" s="220">
        <v>26</v>
      </c>
      <c r="I6" s="124"/>
      <c r="J6" s="160"/>
      <c r="K6" s="123"/>
      <c r="L6" s="123">
        <v>14</v>
      </c>
      <c r="M6" s="123">
        <v>12</v>
      </c>
      <c r="N6" s="220">
        <v>26</v>
      </c>
      <c r="O6" s="252"/>
      <c r="P6" s="253"/>
      <c r="Q6" s="254"/>
      <c r="R6" s="254">
        <v>14</v>
      </c>
      <c r="S6" s="254">
        <v>12</v>
      </c>
      <c r="T6" s="255">
        <v>26</v>
      </c>
    </row>
    <row r="7" spans="1:20" ht="27.75" customHeight="1" x14ac:dyDescent="0.15">
      <c r="A7" s="776"/>
      <c r="B7" s="553" t="s">
        <v>152</v>
      </c>
      <c r="C7" s="124"/>
      <c r="D7" s="160"/>
      <c r="E7" s="123"/>
      <c r="F7" s="123">
        <v>19</v>
      </c>
      <c r="G7" s="123">
        <v>16</v>
      </c>
      <c r="H7" s="220">
        <v>35</v>
      </c>
      <c r="I7" s="124"/>
      <c r="J7" s="160"/>
      <c r="K7" s="123"/>
      <c r="L7" s="123">
        <v>19</v>
      </c>
      <c r="M7" s="123">
        <v>16</v>
      </c>
      <c r="N7" s="220">
        <v>35</v>
      </c>
      <c r="O7" s="252"/>
      <c r="P7" s="253"/>
      <c r="Q7" s="254"/>
      <c r="R7" s="254">
        <v>19</v>
      </c>
      <c r="S7" s="254">
        <v>16</v>
      </c>
      <c r="T7" s="255">
        <v>35</v>
      </c>
    </row>
    <row r="8" spans="1:20" ht="27.75" customHeight="1" x14ac:dyDescent="0.15">
      <c r="A8" s="776"/>
      <c r="B8" s="554" t="s">
        <v>153</v>
      </c>
      <c r="C8" s="124"/>
      <c r="D8" s="160"/>
      <c r="E8" s="123"/>
      <c r="F8" s="123">
        <v>10</v>
      </c>
      <c r="G8" s="123">
        <v>33</v>
      </c>
      <c r="H8" s="220">
        <v>43</v>
      </c>
      <c r="I8" s="124"/>
      <c r="J8" s="160"/>
      <c r="K8" s="123"/>
      <c r="L8" s="123">
        <v>10</v>
      </c>
      <c r="M8" s="123">
        <v>33</v>
      </c>
      <c r="N8" s="220">
        <v>43</v>
      </c>
      <c r="O8" s="252"/>
      <c r="P8" s="253"/>
      <c r="Q8" s="254"/>
      <c r="R8" s="254">
        <v>10</v>
      </c>
      <c r="S8" s="254">
        <v>33</v>
      </c>
      <c r="T8" s="255">
        <v>43</v>
      </c>
    </row>
    <row r="9" spans="1:20" ht="27.75" customHeight="1" x14ac:dyDescent="0.15">
      <c r="A9" s="776"/>
      <c r="B9" s="553" t="s">
        <v>154</v>
      </c>
      <c r="C9" s="124"/>
      <c r="D9" s="160"/>
      <c r="E9" s="123"/>
      <c r="F9" s="123">
        <v>2</v>
      </c>
      <c r="G9" s="123">
        <v>4</v>
      </c>
      <c r="H9" s="220">
        <v>6</v>
      </c>
      <c r="I9" s="124"/>
      <c r="J9" s="160"/>
      <c r="K9" s="123"/>
      <c r="L9" s="123">
        <v>2</v>
      </c>
      <c r="M9" s="123">
        <v>4</v>
      </c>
      <c r="N9" s="220">
        <v>6</v>
      </c>
      <c r="O9" s="252"/>
      <c r="P9" s="253"/>
      <c r="Q9" s="254"/>
      <c r="R9" s="254">
        <v>2</v>
      </c>
      <c r="S9" s="254">
        <v>4</v>
      </c>
      <c r="T9" s="255">
        <v>6</v>
      </c>
    </row>
    <row r="10" spans="1:20" ht="27.75" customHeight="1" x14ac:dyDescent="0.15">
      <c r="A10" s="776"/>
      <c r="B10" s="554" t="s">
        <v>442</v>
      </c>
      <c r="C10" s="124"/>
      <c r="D10" s="160"/>
      <c r="E10" s="123"/>
      <c r="F10" s="123">
        <v>3</v>
      </c>
      <c r="G10" s="123">
        <v>6</v>
      </c>
      <c r="H10" s="220">
        <v>9</v>
      </c>
      <c r="I10" s="124"/>
      <c r="J10" s="160"/>
      <c r="K10" s="123"/>
      <c r="L10" s="123">
        <v>3</v>
      </c>
      <c r="M10" s="123">
        <v>6</v>
      </c>
      <c r="N10" s="220">
        <v>9</v>
      </c>
      <c r="O10" s="252"/>
      <c r="P10" s="253"/>
      <c r="Q10" s="254"/>
      <c r="R10" s="254">
        <v>3</v>
      </c>
      <c r="S10" s="254">
        <v>6</v>
      </c>
      <c r="T10" s="255">
        <v>9</v>
      </c>
    </row>
    <row r="11" spans="1:20" ht="27.75" customHeight="1" x14ac:dyDescent="0.15">
      <c r="A11" s="776"/>
      <c r="B11" s="554" t="s">
        <v>443</v>
      </c>
      <c r="C11" s="124"/>
      <c r="D11" s="160"/>
      <c r="E11" s="123"/>
      <c r="F11" s="123"/>
      <c r="G11" s="123">
        <v>9</v>
      </c>
      <c r="H11" s="220">
        <v>9</v>
      </c>
      <c r="I11" s="124"/>
      <c r="J11" s="160"/>
      <c r="K11" s="123"/>
      <c r="L11" s="123"/>
      <c r="M11" s="123">
        <v>9</v>
      </c>
      <c r="N11" s="220">
        <v>9</v>
      </c>
      <c r="O11" s="252"/>
      <c r="P11" s="253"/>
      <c r="Q11" s="254"/>
      <c r="R11" s="254"/>
      <c r="S11" s="254">
        <v>9</v>
      </c>
      <c r="T11" s="255">
        <v>9</v>
      </c>
    </row>
    <row r="12" spans="1:20" ht="27.75" customHeight="1" x14ac:dyDescent="0.15">
      <c r="A12" s="775" t="s">
        <v>199</v>
      </c>
      <c r="B12" s="557" t="s">
        <v>200</v>
      </c>
      <c r="C12" s="124"/>
      <c r="D12" s="160"/>
      <c r="E12" s="125"/>
      <c r="F12" s="123"/>
      <c r="G12" s="123">
        <v>8</v>
      </c>
      <c r="H12" s="220">
        <v>8</v>
      </c>
      <c r="I12" s="124"/>
      <c r="J12" s="160"/>
      <c r="K12" s="125"/>
      <c r="L12" s="123"/>
      <c r="M12" s="123">
        <v>8</v>
      </c>
      <c r="N12" s="220">
        <v>8</v>
      </c>
      <c r="O12" s="252"/>
      <c r="P12" s="253"/>
      <c r="Q12" s="256"/>
      <c r="R12" s="254"/>
      <c r="S12" s="254">
        <v>8</v>
      </c>
      <c r="T12" s="255">
        <v>8</v>
      </c>
    </row>
    <row r="13" spans="1:20" ht="27.75" customHeight="1" x14ac:dyDescent="0.15">
      <c r="A13" s="776"/>
      <c r="B13" s="557" t="s">
        <v>155</v>
      </c>
      <c r="C13" s="124">
        <v>2</v>
      </c>
      <c r="D13" s="160"/>
      <c r="E13" s="126" t="s">
        <v>295</v>
      </c>
      <c r="F13" s="123">
        <v>1</v>
      </c>
      <c r="G13" s="123">
        <v>12</v>
      </c>
      <c r="H13" s="220">
        <v>16</v>
      </c>
      <c r="I13" s="124">
        <v>2</v>
      </c>
      <c r="J13" s="160"/>
      <c r="K13" s="126" t="s">
        <v>396</v>
      </c>
      <c r="L13" s="123">
        <v>1</v>
      </c>
      <c r="M13" s="123">
        <v>12</v>
      </c>
      <c r="N13" s="220">
        <v>16</v>
      </c>
      <c r="O13" s="252">
        <v>2</v>
      </c>
      <c r="P13" s="253"/>
      <c r="Q13" s="257" t="s">
        <v>396</v>
      </c>
      <c r="R13" s="254">
        <v>1</v>
      </c>
      <c r="S13" s="254">
        <v>12</v>
      </c>
      <c r="T13" s="255">
        <v>16</v>
      </c>
    </row>
    <row r="14" spans="1:20" ht="27.75" customHeight="1" x14ac:dyDescent="0.15">
      <c r="A14" s="775" t="s">
        <v>156</v>
      </c>
      <c r="B14" s="555" t="s">
        <v>157</v>
      </c>
      <c r="C14" s="124"/>
      <c r="D14" s="160"/>
      <c r="E14" s="123"/>
      <c r="F14" s="123">
        <v>1</v>
      </c>
      <c r="G14" s="123">
        <v>4</v>
      </c>
      <c r="H14" s="220">
        <v>5</v>
      </c>
      <c r="I14" s="124"/>
      <c r="J14" s="160"/>
      <c r="K14" s="123"/>
      <c r="L14" s="123">
        <v>1</v>
      </c>
      <c r="M14" s="123">
        <v>4</v>
      </c>
      <c r="N14" s="220">
        <v>5</v>
      </c>
      <c r="O14" s="252"/>
      <c r="P14" s="253"/>
      <c r="Q14" s="254"/>
      <c r="R14" s="254">
        <v>1</v>
      </c>
      <c r="S14" s="254">
        <v>4</v>
      </c>
      <c r="T14" s="255">
        <v>5</v>
      </c>
    </row>
    <row r="15" spans="1:20" ht="27.75" customHeight="1" x14ac:dyDescent="0.15">
      <c r="A15" s="776"/>
      <c r="B15" s="556" t="s">
        <v>158</v>
      </c>
      <c r="C15" s="178"/>
      <c r="D15" s="161"/>
      <c r="E15" s="127"/>
      <c r="F15" s="127">
        <v>5</v>
      </c>
      <c r="G15" s="127">
        <v>10</v>
      </c>
      <c r="H15" s="221">
        <v>15</v>
      </c>
      <c r="I15" s="178"/>
      <c r="J15" s="161"/>
      <c r="K15" s="127"/>
      <c r="L15" s="127">
        <v>5</v>
      </c>
      <c r="M15" s="127">
        <v>10</v>
      </c>
      <c r="N15" s="221">
        <v>15</v>
      </c>
      <c r="O15" s="258"/>
      <c r="P15" s="259"/>
      <c r="Q15" s="260"/>
      <c r="R15" s="260">
        <v>5</v>
      </c>
      <c r="S15" s="260">
        <v>10</v>
      </c>
      <c r="T15" s="261">
        <v>15</v>
      </c>
    </row>
    <row r="16" spans="1:20" ht="27.75" customHeight="1" x14ac:dyDescent="0.15">
      <c r="A16" s="757" t="s">
        <v>201</v>
      </c>
      <c r="B16" s="777"/>
      <c r="C16" s="226">
        <v>2</v>
      </c>
      <c r="D16" s="222">
        <v>5</v>
      </c>
      <c r="E16" s="223" t="s">
        <v>295</v>
      </c>
      <c r="F16" s="224">
        <v>64</v>
      </c>
      <c r="G16" s="224">
        <v>121</v>
      </c>
      <c r="H16" s="225">
        <v>193</v>
      </c>
      <c r="I16" s="226">
        <v>2</v>
      </c>
      <c r="J16" s="222">
        <v>5</v>
      </c>
      <c r="K16" s="223" t="s">
        <v>396</v>
      </c>
      <c r="L16" s="224">
        <v>64</v>
      </c>
      <c r="M16" s="224">
        <v>121</v>
      </c>
      <c r="N16" s="225">
        <v>193</v>
      </c>
      <c r="O16" s="262">
        <v>2</v>
      </c>
      <c r="P16" s="263">
        <v>6</v>
      </c>
      <c r="Q16" s="264" t="s">
        <v>396</v>
      </c>
      <c r="R16" s="265">
        <v>64</v>
      </c>
      <c r="S16" s="265">
        <v>121</v>
      </c>
      <c r="T16" s="266">
        <v>194</v>
      </c>
    </row>
    <row r="17" spans="1:20" ht="11.25" customHeight="1" x14ac:dyDescent="0.15">
      <c r="A17" s="13" t="s">
        <v>120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87"/>
      <c r="O17" s="162"/>
      <c r="P17" s="10"/>
      <c r="Q17" s="10"/>
      <c r="R17" s="10"/>
      <c r="S17" s="10"/>
      <c r="T17" s="10"/>
    </row>
    <row r="18" spans="1:20" ht="11.25" customHeight="1" x14ac:dyDescent="0.15">
      <c r="A18" s="13" t="s">
        <v>351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87"/>
      <c r="O18" s="10"/>
      <c r="P18" s="10"/>
      <c r="Q18" s="10"/>
      <c r="R18" s="10"/>
      <c r="S18" s="10"/>
      <c r="T18" s="10"/>
    </row>
    <row r="19" spans="1:20" ht="11.25" customHeight="1" x14ac:dyDescent="0.15">
      <c r="A19" s="13" t="s">
        <v>350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7"/>
      <c r="O19" s="10"/>
      <c r="P19" s="10"/>
      <c r="Q19" s="10"/>
      <c r="R19" s="10"/>
      <c r="S19" s="10"/>
      <c r="T19" s="10"/>
    </row>
  </sheetData>
  <mergeCells count="9">
    <mergeCell ref="A12:A13"/>
    <mergeCell ref="A14:A15"/>
    <mergeCell ref="A16:B16"/>
    <mergeCell ref="A1:T1"/>
    <mergeCell ref="A3:B4"/>
    <mergeCell ref="C3:H3"/>
    <mergeCell ref="I3:N3"/>
    <mergeCell ref="O3:T3"/>
    <mergeCell ref="A5:A11"/>
  </mergeCells>
  <phoneticPr fontId="2"/>
  <pageMargins left="0.59055118110236227" right="0.34" top="1.17" bottom="0.98425196850393704" header="0.51181102362204722" footer="0.51181102362204722"/>
  <pageSetup paperSize="9" scale="6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"/>
  <sheetViews>
    <sheetView view="pageBreakPreview" zoomScaleNormal="80" zoomScaleSheetLayoutView="100" workbookViewId="0">
      <selection activeCell="O16" sqref="O16"/>
    </sheetView>
  </sheetViews>
  <sheetFormatPr defaultRowHeight="11.25" customHeight="1" x14ac:dyDescent="0.15"/>
  <cols>
    <col min="1" max="1" width="16.75" style="88" customWidth="1"/>
    <col min="2" max="12" width="7" style="88" customWidth="1"/>
    <col min="13" max="13" width="7" style="381" customWidth="1"/>
    <col min="14" max="20" width="7" style="88" customWidth="1"/>
    <col min="21" max="16384" width="9" style="88"/>
  </cols>
  <sheetData>
    <row r="1" spans="1:16" ht="26.25" customHeight="1" x14ac:dyDescent="0.15">
      <c r="A1" s="752" t="s">
        <v>274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1:16" ht="24.6" customHeight="1" x14ac:dyDescent="0.15">
      <c r="A2" s="151"/>
      <c r="B2" s="151"/>
      <c r="C2" s="151"/>
      <c r="D2" s="151"/>
      <c r="E2" s="238"/>
      <c r="F2" s="238"/>
      <c r="G2" s="238"/>
      <c r="H2" s="238"/>
      <c r="I2" s="238"/>
      <c r="J2" s="238"/>
      <c r="K2" s="238"/>
      <c r="L2" s="238"/>
      <c r="M2" s="382"/>
      <c r="N2" s="238"/>
      <c r="O2" s="238"/>
      <c r="P2" s="269" t="s">
        <v>23</v>
      </c>
    </row>
    <row r="3" spans="1:16" ht="27" customHeight="1" x14ac:dyDescent="0.15">
      <c r="A3" s="518" t="s">
        <v>122</v>
      </c>
      <c r="B3" s="778" t="s">
        <v>287</v>
      </c>
      <c r="C3" s="779"/>
      <c r="D3" s="754"/>
      <c r="E3" s="778" t="s">
        <v>294</v>
      </c>
      <c r="F3" s="779"/>
      <c r="G3" s="779"/>
      <c r="H3" s="778" t="s">
        <v>299</v>
      </c>
      <c r="I3" s="779"/>
      <c r="J3" s="779"/>
      <c r="K3" s="756" t="s">
        <v>343</v>
      </c>
      <c r="L3" s="757"/>
      <c r="M3" s="780"/>
      <c r="N3" s="781" t="s">
        <v>374</v>
      </c>
      <c r="O3" s="782"/>
      <c r="P3" s="782"/>
    </row>
    <row r="4" spans="1:16" ht="27" customHeight="1" x14ac:dyDescent="0.15">
      <c r="A4" s="565" t="s">
        <v>159</v>
      </c>
      <c r="B4" s="783">
        <v>18322</v>
      </c>
      <c r="C4" s="784"/>
      <c r="D4" s="785"/>
      <c r="E4" s="783">
        <v>22041</v>
      </c>
      <c r="F4" s="784"/>
      <c r="G4" s="785"/>
      <c r="H4" s="783">
        <v>19059</v>
      </c>
      <c r="I4" s="784"/>
      <c r="J4" s="785"/>
      <c r="K4" s="783">
        <v>18470</v>
      </c>
      <c r="L4" s="784"/>
      <c r="M4" s="785"/>
      <c r="N4" s="786">
        <v>17207</v>
      </c>
      <c r="O4" s="787"/>
      <c r="P4" s="787"/>
    </row>
    <row r="5" spans="1:16" ht="27" customHeight="1" x14ac:dyDescent="0.15">
      <c r="A5" s="566" t="s">
        <v>160</v>
      </c>
      <c r="B5" s="788">
        <v>367850</v>
      </c>
      <c r="C5" s="789"/>
      <c r="D5" s="790"/>
      <c r="E5" s="788">
        <v>389891</v>
      </c>
      <c r="F5" s="789"/>
      <c r="G5" s="790"/>
      <c r="H5" s="788">
        <v>408950</v>
      </c>
      <c r="I5" s="789"/>
      <c r="J5" s="790"/>
      <c r="K5" s="788">
        <v>427420</v>
      </c>
      <c r="L5" s="789"/>
      <c r="M5" s="790"/>
      <c r="N5" s="791">
        <v>444627</v>
      </c>
      <c r="O5" s="792"/>
      <c r="P5" s="792"/>
    </row>
    <row r="6" spans="1:16" ht="27" customHeight="1" x14ac:dyDescent="0.15">
      <c r="A6" s="13" t="s">
        <v>161</v>
      </c>
      <c r="B6" s="20"/>
      <c r="C6" s="20"/>
      <c r="D6" s="20"/>
      <c r="E6" s="20"/>
      <c r="F6" s="119"/>
      <c r="G6" s="119"/>
      <c r="H6" s="119"/>
      <c r="I6" s="119"/>
      <c r="J6" s="119"/>
      <c r="K6" s="119"/>
      <c r="L6" s="119"/>
      <c r="M6" s="383"/>
      <c r="N6" s="119"/>
      <c r="O6" s="119"/>
      <c r="P6" s="119"/>
    </row>
  </sheetData>
  <mergeCells count="16">
    <mergeCell ref="B4:D4"/>
    <mergeCell ref="E4:G4"/>
    <mergeCell ref="H4:J4"/>
    <mergeCell ref="K4:M4"/>
    <mergeCell ref="N4:P4"/>
    <mergeCell ref="B5:D5"/>
    <mergeCell ref="E5:G5"/>
    <mergeCell ref="H5:J5"/>
    <mergeCell ref="K5:M5"/>
    <mergeCell ref="N5:P5"/>
    <mergeCell ref="A1:P1"/>
    <mergeCell ref="B3:D3"/>
    <mergeCell ref="E3:G3"/>
    <mergeCell ref="H3:J3"/>
    <mergeCell ref="K3:M3"/>
    <mergeCell ref="N3:P3"/>
  </mergeCells>
  <phoneticPr fontId="2"/>
  <pageMargins left="0.59055118110236227" right="0.34" top="1.17" bottom="0.98425196850393704" header="0.51181102362204722" footer="0.51181102362204722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6"/>
  <sheetViews>
    <sheetView view="pageBreakPreview" zoomScale="110" zoomScaleNormal="100" zoomScaleSheetLayoutView="110" workbookViewId="0">
      <selection activeCell="I12" sqref="I12"/>
    </sheetView>
  </sheetViews>
  <sheetFormatPr defaultRowHeight="13.5" x14ac:dyDescent="0.15"/>
  <cols>
    <col min="1" max="1" width="9.625" style="384" customWidth="1"/>
    <col min="2" max="5" width="7.625" style="384" customWidth="1"/>
    <col min="6" max="6" width="8.75" style="384" customWidth="1"/>
    <col min="7" max="11" width="7.625" style="384" customWidth="1"/>
    <col min="12" max="12" width="12.5" style="384" customWidth="1"/>
    <col min="13" max="16" width="9" style="385"/>
    <col min="17" max="16384" width="9" style="384"/>
  </cols>
  <sheetData>
    <row r="1" spans="1:14" ht="18.75" x14ac:dyDescent="0.15">
      <c r="A1" s="800" t="s">
        <v>273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</row>
    <row r="2" spans="1:14" ht="12.75" customHeight="1" x14ac:dyDescent="0.15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1" t="s">
        <v>31</v>
      </c>
    </row>
    <row r="3" spans="1:14" ht="27.75" customHeight="1" x14ac:dyDescent="0.15">
      <c r="A3" s="803" t="s">
        <v>402</v>
      </c>
      <c r="B3" s="804" t="s">
        <v>401</v>
      </c>
      <c r="C3" s="805"/>
      <c r="D3" s="801" t="s">
        <v>12</v>
      </c>
      <c r="E3" s="801"/>
      <c r="F3" s="801" t="s">
        <v>400</v>
      </c>
      <c r="G3" s="802"/>
      <c r="H3" s="801" t="s">
        <v>399</v>
      </c>
      <c r="I3" s="801"/>
      <c r="J3" s="804" t="s">
        <v>398</v>
      </c>
      <c r="K3" s="806"/>
    </row>
    <row r="4" spans="1:14" ht="18" customHeight="1" x14ac:dyDescent="0.15">
      <c r="A4" s="803"/>
      <c r="B4" s="404" t="s">
        <v>13</v>
      </c>
      <c r="C4" s="404" t="s">
        <v>14</v>
      </c>
      <c r="D4" s="404" t="s">
        <v>13</v>
      </c>
      <c r="E4" s="404" t="s">
        <v>14</v>
      </c>
      <c r="F4" s="404" t="s">
        <v>13</v>
      </c>
      <c r="G4" s="403" t="s">
        <v>14</v>
      </c>
      <c r="H4" s="404" t="s">
        <v>13</v>
      </c>
      <c r="I4" s="404" t="s">
        <v>14</v>
      </c>
      <c r="J4" s="404" t="s">
        <v>13</v>
      </c>
      <c r="K4" s="403" t="s">
        <v>14</v>
      </c>
      <c r="M4" s="402"/>
      <c r="N4" s="402"/>
    </row>
    <row r="5" spans="1:14" s="385" customFormat="1" ht="18" customHeight="1" x14ac:dyDescent="0.15">
      <c r="A5" s="401" t="s">
        <v>376</v>
      </c>
      <c r="B5" s="400">
        <v>1735</v>
      </c>
      <c r="C5" s="399">
        <v>25846</v>
      </c>
      <c r="D5" s="400">
        <v>634</v>
      </c>
      <c r="E5" s="399">
        <v>16798</v>
      </c>
      <c r="F5" s="398">
        <v>516</v>
      </c>
      <c r="G5" s="398">
        <v>27487</v>
      </c>
      <c r="H5" s="400">
        <v>1545</v>
      </c>
      <c r="I5" s="400">
        <v>24669</v>
      </c>
      <c r="J5" s="399">
        <v>356</v>
      </c>
      <c r="K5" s="398">
        <v>6015</v>
      </c>
      <c r="L5" s="410"/>
      <c r="M5" s="391"/>
      <c r="N5" s="391"/>
    </row>
    <row r="6" spans="1:14" s="385" customFormat="1" ht="18" customHeight="1" x14ac:dyDescent="0.15">
      <c r="A6" s="401">
        <v>25</v>
      </c>
      <c r="B6" s="400">
        <v>1654</v>
      </c>
      <c r="C6" s="399">
        <v>22295</v>
      </c>
      <c r="D6" s="400">
        <v>590</v>
      </c>
      <c r="E6" s="399">
        <v>14302</v>
      </c>
      <c r="F6" s="398">
        <v>530</v>
      </c>
      <c r="G6" s="400">
        <v>27198</v>
      </c>
      <c r="H6" s="399">
        <v>1511</v>
      </c>
      <c r="I6" s="400">
        <v>22434</v>
      </c>
      <c r="J6" s="399">
        <v>360</v>
      </c>
      <c r="K6" s="398">
        <v>5726</v>
      </c>
      <c r="L6" s="410"/>
      <c r="M6" s="391"/>
      <c r="N6" s="391"/>
    </row>
    <row r="7" spans="1:14" s="385" customFormat="1" ht="18" customHeight="1" x14ac:dyDescent="0.15">
      <c r="A7" s="401">
        <v>26</v>
      </c>
      <c r="B7" s="400">
        <v>1739</v>
      </c>
      <c r="C7" s="399">
        <v>25411</v>
      </c>
      <c r="D7" s="400">
        <v>625</v>
      </c>
      <c r="E7" s="399">
        <v>15141</v>
      </c>
      <c r="F7" s="398">
        <v>523</v>
      </c>
      <c r="G7" s="400">
        <v>27439</v>
      </c>
      <c r="H7" s="399">
        <v>1455</v>
      </c>
      <c r="I7" s="400">
        <v>22904</v>
      </c>
      <c r="J7" s="399">
        <v>355</v>
      </c>
      <c r="K7" s="398">
        <v>6006</v>
      </c>
      <c r="L7" s="410"/>
      <c r="M7" s="391"/>
      <c r="N7" s="391"/>
    </row>
    <row r="8" spans="1:14" s="390" customFormat="1" ht="18" customHeight="1" x14ac:dyDescent="0.15">
      <c r="A8" s="519">
        <v>27</v>
      </c>
      <c r="B8" s="520">
        <v>1639</v>
      </c>
      <c r="C8" s="521">
        <v>24688</v>
      </c>
      <c r="D8" s="520">
        <v>616</v>
      </c>
      <c r="E8" s="521">
        <v>12606</v>
      </c>
      <c r="F8" s="522">
        <v>571</v>
      </c>
      <c r="G8" s="520">
        <v>26272</v>
      </c>
      <c r="H8" s="521">
        <v>1501</v>
      </c>
      <c r="I8" s="520">
        <v>22215</v>
      </c>
      <c r="J8" s="521">
        <v>432</v>
      </c>
      <c r="K8" s="522">
        <v>6091</v>
      </c>
      <c r="L8" s="409"/>
      <c r="M8" s="391"/>
      <c r="N8" s="391"/>
    </row>
    <row r="9" spans="1:14" s="390" customFormat="1" ht="18" customHeight="1" x14ac:dyDescent="0.15">
      <c r="A9" s="396">
        <v>28</v>
      </c>
      <c r="B9" s="395">
        <v>1742</v>
      </c>
      <c r="C9" s="394">
        <v>24836</v>
      </c>
      <c r="D9" s="395">
        <v>635</v>
      </c>
      <c r="E9" s="394">
        <v>14333</v>
      </c>
      <c r="F9" s="393">
        <v>604</v>
      </c>
      <c r="G9" s="395">
        <v>25157</v>
      </c>
      <c r="H9" s="394">
        <v>1520</v>
      </c>
      <c r="I9" s="395">
        <v>21224</v>
      </c>
      <c r="J9" s="394">
        <v>389</v>
      </c>
      <c r="K9" s="393">
        <v>5400</v>
      </c>
      <c r="L9" s="409"/>
      <c r="M9" s="391"/>
      <c r="N9" s="391"/>
    </row>
    <row r="10" spans="1:14" ht="18" customHeight="1" x14ac:dyDescent="0.15">
      <c r="A10" s="408"/>
      <c r="B10" s="399"/>
      <c r="C10" s="399"/>
      <c r="D10" s="399"/>
      <c r="E10" s="399"/>
      <c r="F10" s="399"/>
      <c r="G10" s="399"/>
      <c r="H10" s="399"/>
      <c r="I10" s="399"/>
      <c r="J10" s="399"/>
      <c r="K10" s="399"/>
    </row>
    <row r="11" spans="1:14" ht="24" customHeight="1" x14ac:dyDescent="0.15">
      <c r="A11" s="807" t="s">
        <v>397</v>
      </c>
      <c r="B11" s="793" t="s">
        <v>15</v>
      </c>
      <c r="C11" s="795"/>
      <c r="D11" s="793" t="s">
        <v>16</v>
      </c>
      <c r="E11" s="795"/>
      <c r="F11" s="793" t="s">
        <v>17</v>
      </c>
      <c r="G11" s="795"/>
      <c r="H11" s="798" t="s">
        <v>265</v>
      </c>
      <c r="I11" s="799"/>
      <c r="J11" s="793" t="s">
        <v>18</v>
      </c>
      <c r="K11" s="794"/>
    </row>
    <row r="12" spans="1:14" ht="18" customHeight="1" x14ac:dyDescent="0.15">
      <c r="A12" s="808"/>
      <c r="B12" s="404" t="s">
        <v>13</v>
      </c>
      <c r="C12" s="404" t="s">
        <v>14</v>
      </c>
      <c r="D12" s="404" t="s">
        <v>13</v>
      </c>
      <c r="E12" s="404" t="s">
        <v>14</v>
      </c>
      <c r="F12" s="404" t="s">
        <v>13</v>
      </c>
      <c r="G12" s="403" t="s">
        <v>14</v>
      </c>
      <c r="H12" s="404" t="s">
        <v>13</v>
      </c>
      <c r="I12" s="404" t="s">
        <v>14</v>
      </c>
      <c r="J12" s="404" t="s">
        <v>13</v>
      </c>
      <c r="K12" s="403" t="s">
        <v>14</v>
      </c>
      <c r="M12" s="402"/>
      <c r="N12" s="402"/>
    </row>
    <row r="13" spans="1:14" s="385" customFormat="1" ht="18" customHeight="1" x14ac:dyDescent="0.15">
      <c r="A13" s="401" t="s">
        <v>376</v>
      </c>
      <c r="B13" s="399">
        <v>597</v>
      </c>
      <c r="C13" s="400">
        <v>4412</v>
      </c>
      <c r="D13" s="400">
        <v>423</v>
      </c>
      <c r="E13" s="400">
        <v>4367</v>
      </c>
      <c r="F13" s="400">
        <v>390</v>
      </c>
      <c r="G13" s="399">
        <v>3646</v>
      </c>
      <c r="H13" s="400">
        <v>206</v>
      </c>
      <c r="I13" s="399">
        <v>2905</v>
      </c>
      <c r="J13" s="400">
        <v>377</v>
      </c>
      <c r="K13" s="398">
        <v>4872</v>
      </c>
      <c r="M13" s="391"/>
      <c r="N13" s="391"/>
    </row>
    <row r="14" spans="1:14" s="385" customFormat="1" ht="18" customHeight="1" x14ac:dyDescent="0.15">
      <c r="A14" s="401">
        <v>25</v>
      </c>
      <c r="B14" s="399">
        <v>565</v>
      </c>
      <c r="C14" s="400">
        <v>4632</v>
      </c>
      <c r="D14" s="400">
        <v>375</v>
      </c>
      <c r="E14" s="400">
        <v>4201</v>
      </c>
      <c r="F14" s="400">
        <v>403</v>
      </c>
      <c r="G14" s="407">
        <v>4208</v>
      </c>
      <c r="H14" s="407">
        <v>213</v>
      </c>
      <c r="I14" s="399">
        <v>3085</v>
      </c>
      <c r="J14" s="400">
        <v>396</v>
      </c>
      <c r="K14" s="398">
        <v>5181</v>
      </c>
      <c r="M14" s="391"/>
      <c r="N14" s="391"/>
    </row>
    <row r="15" spans="1:14" s="385" customFormat="1" ht="18" customHeight="1" x14ac:dyDescent="0.15">
      <c r="A15" s="401">
        <v>26</v>
      </c>
      <c r="B15" s="399">
        <v>649</v>
      </c>
      <c r="C15" s="400">
        <v>6301</v>
      </c>
      <c r="D15" s="400">
        <v>430</v>
      </c>
      <c r="E15" s="400">
        <v>5164</v>
      </c>
      <c r="F15" s="400">
        <v>385</v>
      </c>
      <c r="G15" s="407">
        <v>4225</v>
      </c>
      <c r="H15" s="407">
        <v>226</v>
      </c>
      <c r="I15" s="399">
        <v>2753</v>
      </c>
      <c r="J15" s="400">
        <v>437</v>
      </c>
      <c r="K15" s="398">
        <v>5622</v>
      </c>
      <c r="M15" s="391"/>
      <c r="N15" s="391"/>
    </row>
    <row r="16" spans="1:14" s="385" customFormat="1" ht="18" customHeight="1" x14ac:dyDescent="0.15">
      <c r="A16" s="401">
        <v>27</v>
      </c>
      <c r="B16" s="399">
        <v>658</v>
      </c>
      <c r="C16" s="400">
        <v>5246</v>
      </c>
      <c r="D16" s="400">
        <v>492</v>
      </c>
      <c r="E16" s="400">
        <v>4674</v>
      </c>
      <c r="F16" s="400">
        <v>355</v>
      </c>
      <c r="G16" s="407">
        <v>3010</v>
      </c>
      <c r="H16" s="407">
        <v>228</v>
      </c>
      <c r="I16" s="399">
        <v>2452</v>
      </c>
      <c r="J16" s="400">
        <v>440</v>
      </c>
      <c r="K16" s="398">
        <v>5140</v>
      </c>
      <c r="M16" s="391"/>
      <c r="N16" s="391"/>
    </row>
    <row r="17" spans="1:16" s="390" customFormat="1" ht="18" customHeight="1" x14ac:dyDescent="0.15">
      <c r="A17" s="396">
        <v>28</v>
      </c>
      <c r="B17" s="394">
        <v>595</v>
      </c>
      <c r="C17" s="395">
        <v>4540</v>
      </c>
      <c r="D17" s="395">
        <v>447</v>
      </c>
      <c r="E17" s="395">
        <v>4467</v>
      </c>
      <c r="F17" s="395">
        <v>363</v>
      </c>
      <c r="G17" s="406">
        <v>3382</v>
      </c>
      <c r="H17" s="406">
        <v>206</v>
      </c>
      <c r="I17" s="394">
        <v>2227</v>
      </c>
      <c r="J17" s="395">
        <v>465</v>
      </c>
      <c r="K17" s="393">
        <v>5375</v>
      </c>
      <c r="M17" s="391"/>
      <c r="N17" s="391"/>
    </row>
    <row r="18" spans="1:16" ht="18" customHeight="1" x14ac:dyDescent="0.15">
      <c r="A18" s="405"/>
      <c r="B18" s="399"/>
      <c r="C18" s="399"/>
      <c r="D18" s="399"/>
      <c r="E18" s="399"/>
      <c r="F18" s="399"/>
      <c r="G18" s="399"/>
      <c r="H18" s="399"/>
      <c r="I18" s="399"/>
      <c r="J18" s="399"/>
      <c r="K18" s="399"/>
    </row>
    <row r="19" spans="1:16" ht="27.75" customHeight="1" x14ac:dyDescent="0.15">
      <c r="A19" s="807" t="s">
        <v>397</v>
      </c>
      <c r="B19" s="793" t="s">
        <v>19</v>
      </c>
      <c r="C19" s="795"/>
      <c r="D19" s="793" t="s">
        <v>20</v>
      </c>
      <c r="E19" s="795"/>
      <c r="F19" s="796" t="s">
        <v>266</v>
      </c>
      <c r="G19" s="797"/>
      <c r="H19" s="798" t="s">
        <v>289</v>
      </c>
      <c r="I19" s="799"/>
      <c r="J19" s="793" t="s">
        <v>21</v>
      </c>
      <c r="K19" s="794"/>
      <c r="L19" s="397"/>
      <c r="M19" s="397"/>
    </row>
    <row r="20" spans="1:16" ht="18" customHeight="1" x14ac:dyDescent="0.15">
      <c r="A20" s="808"/>
      <c r="B20" s="404" t="s">
        <v>13</v>
      </c>
      <c r="C20" s="404" t="s">
        <v>14</v>
      </c>
      <c r="D20" s="404" t="s">
        <v>13</v>
      </c>
      <c r="E20" s="404" t="s">
        <v>14</v>
      </c>
      <c r="F20" s="404" t="s">
        <v>13</v>
      </c>
      <c r="G20" s="403" t="s">
        <v>14</v>
      </c>
      <c r="H20" s="404" t="s">
        <v>13</v>
      </c>
      <c r="I20" s="403" t="s">
        <v>14</v>
      </c>
      <c r="J20" s="404" t="s">
        <v>13</v>
      </c>
      <c r="K20" s="403" t="s">
        <v>14</v>
      </c>
      <c r="L20" s="397"/>
      <c r="M20" s="402"/>
      <c r="N20" s="402"/>
      <c r="O20" s="402"/>
      <c r="P20" s="402"/>
    </row>
    <row r="21" spans="1:16" s="385" customFormat="1" ht="18" customHeight="1" x14ac:dyDescent="0.15">
      <c r="A21" s="401" t="s">
        <v>376</v>
      </c>
      <c r="B21" s="400">
        <v>198</v>
      </c>
      <c r="C21" s="399">
        <v>3698</v>
      </c>
      <c r="D21" s="400">
        <v>78</v>
      </c>
      <c r="E21" s="400">
        <v>459</v>
      </c>
      <c r="F21" s="400">
        <v>427</v>
      </c>
      <c r="G21" s="399">
        <v>17082</v>
      </c>
      <c r="H21" s="398">
        <v>439</v>
      </c>
      <c r="I21" s="400">
        <v>5304</v>
      </c>
      <c r="J21" s="399">
        <v>7921</v>
      </c>
      <c r="K21" s="398">
        <v>147560</v>
      </c>
      <c r="L21" s="397"/>
      <c r="M21" s="391"/>
      <c r="N21" s="391"/>
      <c r="O21" s="391"/>
      <c r="P21" s="391"/>
    </row>
    <row r="22" spans="1:16" s="385" customFormat="1" ht="18" customHeight="1" x14ac:dyDescent="0.15">
      <c r="A22" s="401">
        <v>25</v>
      </c>
      <c r="B22" s="400">
        <v>201</v>
      </c>
      <c r="C22" s="399">
        <v>2484</v>
      </c>
      <c r="D22" s="400">
        <v>75</v>
      </c>
      <c r="E22" s="400">
        <v>369</v>
      </c>
      <c r="F22" s="400">
        <v>400</v>
      </c>
      <c r="G22" s="399">
        <v>15948</v>
      </c>
      <c r="H22" s="400">
        <v>405</v>
      </c>
      <c r="I22" s="400">
        <v>5007</v>
      </c>
      <c r="J22" s="399">
        <v>7678</v>
      </c>
      <c r="K22" s="398">
        <v>137123</v>
      </c>
      <c r="L22" s="397"/>
      <c r="M22" s="391"/>
      <c r="N22" s="391"/>
      <c r="O22" s="391"/>
      <c r="P22" s="391"/>
    </row>
    <row r="23" spans="1:16" s="385" customFormat="1" ht="18" customHeight="1" x14ac:dyDescent="0.15">
      <c r="A23" s="401">
        <v>26</v>
      </c>
      <c r="B23" s="400">
        <v>139</v>
      </c>
      <c r="C23" s="399">
        <v>1673</v>
      </c>
      <c r="D23" s="400">
        <v>91</v>
      </c>
      <c r="E23" s="400">
        <v>438</v>
      </c>
      <c r="F23" s="400">
        <v>410</v>
      </c>
      <c r="G23" s="399">
        <v>15736</v>
      </c>
      <c r="H23" s="400">
        <v>355</v>
      </c>
      <c r="I23" s="400">
        <v>4853</v>
      </c>
      <c r="J23" s="399">
        <v>7819</v>
      </c>
      <c r="K23" s="398">
        <v>143666</v>
      </c>
      <c r="L23" s="397"/>
      <c r="M23" s="391"/>
      <c r="N23" s="391"/>
      <c r="O23" s="391"/>
      <c r="P23" s="391"/>
    </row>
    <row r="24" spans="1:16" s="385" customFormat="1" ht="18" customHeight="1" x14ac:dyDescent="0.15">
      <c r="A24" s="401">
        <v>27</v>
      </c>
      <c r="B24" s="400">
        <v>99</v>
      </c>
      <c r="C24" s="399">
        <v>919</v>
      </c>
      <c r="D24" s="400">
        <v>138</v>
      </c>
      <c r="E24" s="400">
        <v>656</v>
      </c>
      <c r="F24" s="400">
        <v>357</v>
      </c>
      <c r="G24" s="399">
        <v>14204</v>
      </c>
      <c r="H24" s="400">
        <v>62</v>
      </c>
      <c r="I24" s="400">
        <v>783</v>
      </c>
      <c r="J24" s="399">
        <v>7588</v>
      </c>
      <c r="K24" s="398">
        <v>128956</v>
      </c>
      <c r="L24" s="397"/>
      <c r="M24" s="391"/>
      <c r="N24" s="391"/>
      <c r="O24" s="391"/>
      <c r="P24" s="391"/>
    </row>
    <row r="25" spans="1:16" s="390" customFormat="1" ht="18" customHeight="1" x14ac:dyDescent="0.15">
      <c r="A25" s="396">
        <v>28</v>
      </c>
      <c r="B25" s="395">
        <v>93</v>
      </c>
      <c r="C25" s="394">
        <v>903</v>
      </c>
      <c r="D25" s="395">
        <v>141</v>
      </c>
      <c r="E25" s="395">
        <v>643</v>
      </c>
      <c r="F25" s="395">
        <v>368</v>
      </c>
      <c r="G25" s="394">
        <v>14939</v>
      </c>
      <c r="H25" s="395">
        <v>49</v>
      </c>
      <c r="I25" s="395">
        <v>719</v>
      </c>
      <c r="J25" s="394">
        <v>7617</v>
      </c>
      <c r="K25" s="393">
        <v>128145</v>
      </c>
      <c r="L25" s="392"/>
      <c r="M25" s="391"/>
      <c r="N25" s="391"/>
      <c r="O25" s="391"/>
      <c r="P25" s="391"/>
    </row>
    <row r="26" spans="1:16" s="386" customFormat="1" ht="13.5" customHeight="1" x14ac:dyDescent="0.15">
      <c r="A26" s="389" t="s">
        <v>120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M26" s="387"/>
      <c r="N26" s="387"/>
      <c r="O26" s="387"/>
      <c r="P26" s="387"/>
    </row>
  </sheetData>
  <mergeCells count="19">
    <mergeCell ref="A19:A20"/>
    <mergeCell ref="A11:A12"/>
    <mergeCell ref="A1:K1"/>
    <mergeCell ref="D3:E3"/>
    <mergeCell ref="F3:G3"/>
    <mergeCell ref="A3:A4"/>
    <mergeCell ref="B3:C3"/>
    <mergeCell ref="H3:I3"/>
    <mergeCell ref="J3:K3"/>
    <mergeCell ref="J11:K11"/>
    <mergeCell ref="B19:C19"/>
    <mergeCell ref="D19:E19"/>
    <mergeCell ref="F19:G19"/>
    <mergeCell ref="H19:I19"/>
    <mergeCell ref="J19:K19"/>
    <mergeCell ref="B11:C11"/>
    <mergeCell ref="D11:E11"/>
    <mergeCell ref="F11:G11"/>
    <mergeCell ref="H11:I11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1"/>
  <sheetViews>
    <sheetView view="pageBreakPreview" zoomScale="110" zoomScaleNormal="100" zoomScaleSheetLayoutView="110" workbookViewId="0">
      <selection activeCell="I16" sqref="I16"/>
    </sheetView>
  </sheetViews>
  <sheetFormatPr defaultRowHeight="13.5" x14ac:dyDescent="0.15"/>
  <cols>
    <col min="1" max="1" width="9.625" style="384" customWidth="1"/>
    <col min="2" max="5" width="7.625" style="384" customWidth="1"/>
    <col min="6" max="6" width="8.75" style="384" customWidth="1"/>
    <col min="7" max="11" width="7.625" style="384" customWidth="1"/>
    <col min="12" max="12" width="12.5" style="384" customWidth="1"/>
    <col min="13" max="16" width="9" style="385"/>
    <col min="17" max="16384" width="9" style="384"/>
  </cols>
  <sheetData>
    <row r="1" spans="1:8" ht="18.75" x14ac:dyDescent="0.15">
      <c r="A1" s="809" t="s">
        <v>272</v>
      </c>
      <c r="B1" s="809"/>
      <c r="C1" s="809"/>
      <c r="D1" s="809"/>
      <c r="E1" s="809"/>
      <c r="F1" s="809"/>
      <c r="G1" s="809"/>
      <c r="H1" s="809"/>
    </row>
    <row r="2" spans="1:8" x14ac:dyDescent="0.15">
      <c r="A2" s="414"/>
      <c r="B2" s="415"/>
      <c r="C2" s="415"/>
      <c r="D2" s="415"/>
      <c r="E2" s="415"/>
      <c r="F2" s="415"/>
      <c r="G2" s="415"/>
      <c r="H2" s="416" t="s">
        <v>217</v>
      </c>
    </row>
    <row r="3" spans="1:8" ht="17.25" customHeight="1" x14ac:dyDescent="0.15">
      <c r="A3" s="810" t="s">
        <v>218</v>
      </c>
      <c r="B3" s="812" t="s">
        <v>405</v>
      </c>
      <c r="C3" s="813"/>
      <c r="D3" s="814" t="s">
        <v>28</v>
      </c>
      <c r="E3" s="814"/>
      <c r="F3" s="814" t="s">
        <v>29</v>
      </c>
      <c r="G3" s="814"/>
      <c r="H3" s="582" t="s">
        <v>30</v>
      </c>
    </row>
    <row r="4" spans="1:8" ht="17.25" customHeight="1" x14ac:dyDescent="0.15">
      <c r="A4" s="811"/>
      <c r="B4" s="417" t="s">
        <v>24</v>
      </c>
      <c r="C4" s="417" t="s">
        <v>219</v>
      </c>
      <c r="D4" s="417" t="s">
        <v>24</v>
      </c>
      <c r="E4" s="418" t="s">
        <v>181</v>
      </c>
      <c r="F4" s="417" t="s">
        <v>24</v>
      </c>
      <c r="G4" s="417" t="s">
        <v>181</v>
      </c>
      <c r="H4" s="418" t="s">
        <v>219</v>
      </c>
    </row>
    <row r="5" spans="1:8" ht="17.25" customHeight="1" x14ac:dyDescent="0.15">
      <c r="A5" s="419" t="s">
        <v>376</v>
      </c>
      <c r="B5" s="420">
        <v>179</v>
      </c>
      <c r="C5" s="421">
        <v>12180</v>
      </c>
      <c r="D5" s="422">
        <v>464</v>
      </c>
      <c r="E5" s="420">
        <v>5005</v>
      </c>
      <c r="F5" s="421">
        <v>313</v>
      </c>
      <c r="G5" s="421">
        <v>1743</v>
      </c>
      <c r="H5" s="420">
        <v>5730</v>
      </c>
    </row>
    <row r="6" spans="1:8" ht="17.25" customHeight="1" x14ac:dyDescent="0.15">
      <c r="A6" s="419">
        <v>25</v>
      </c>
      <c r="B6" s="420">
        <v>186</v>
      </c>
      <c r="C6" s="421">
        <v>12766</v>
      </c>
      <c r="D6" s="422">
        <v>492</v>
      </c>
      <c r="E6" s="423">
        <v>5229</v>
      </c>
      <c r="F6" s="420">
        <v>123</v>
      </c>
      <c r="G6" s="421">
        <v>701</v>
      </c>
      <c r="H6" s="420">
        <v>5670</v>
      </c>
    </row>
    <row r="7" spans="1:8" ht="17.25" customHeight="1" x14ac:dyDescent="0.15">
      <c r="A7" s="419">
        <v>26</v>
      </c>
      <c r="B7" s="420">
        <v>168</v>
      </c>
      <c r="C7" s="421">
        <v>11926</v>
      </c>
      <c r="D7" s="422">
        <v>512</v>
      </c>
      <c r="E7" s="423">
        <v>5775</v>
      </c>
      <c r="F7" s="424" t="s">
        <v>344</v>
      </c>
      <c r="G7" s="425" t="s">
        <v>344</v>
      </c>
      <c r="H7" s="426">
        <v>4967</v>
      </c>
    </row>
    <row r="8" spans="1:8" ht="17.25" customHeight="1" x14ac:dyDescent="0.15">
      <c r="A8" s="419">
        <v>27</v>
      </c>
      <c r="B8" s="420">
        <v>196</v>
      </c>
      <c r="C8" s="421">
        <v>12011</v>
      </c>
      <c r="D8" s="422">
        <v>420</v>
      </c>
      <c r="E8" s="423">
        <v>5335</v>
      </c>
      <c r="F8" s="424" t="s">
        <v>344</v>
      </c>
      <c r="G8" s="425" t="s">
        <v>344</v>
      </c>
      <c r="H8" s="426">
        <v>5131</v>
      </c>
    </row>
    <row r="9" spans="1:8" ht="17.25" customHeight="1" x14ac:dyDescent="0.15">
      <c r="A9" s="427">
        <v>28</v>
      </c>
      <c r="B9" s="428">
        <v>211</v>
      </c>
      <c r="C9" s="429">
        <v>14356</v>
      </c>
      <c r="D9" s="430">
        <v>414</v>
      </c>
      <c r="E9" s="431">
        <v>5378</v>
      </c>
      <c r="F9" s="432" t="s">
        <v>406</v>
      </c>
      <c r="G9" s="433" t="s">
        <v>406</v>
      </c>
      <c r="H9" s="434">
        <v>5924</v>
      </c>
    </row>
    <row r="10" spans="1:8" x14ac:dyDescent="0.15">
      <c r="A10" s="389" t="s">
        <v>120</v>
      </c>
      <c r="B10" s="389"/>
      <c r="C10" s="389"/>
      <c r="D10" s="389"/>
      <c r="E10" s="389"/>
      <c r="F10" s="389"/>
      <c r="G10" s="389"/>
      <c r="H10" s="389"/>
    </row>
    <row r="11" spans="1:8" x14ac:dyDescent="0.15">
      <c r="A11" s="389" t="s">
        <v>366</v>
      </c>
    </row>
  </sheetData>
  <mergeCells count="5">
    <mergeCell ref="A1:H1"/>
    <mergeCell ref="A3:A4"/>
    <mergeCell ref="B3:C3"/>
    <mergeCell ref="D3:E3"/>
    <mergeCell ref="F3:G3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"/>
  <sheetViews>
    <sheetView view="pageBreakPreview" zoomScale="110" zoomScaleNormal="100" zoomScaleSheetLayoutView="110" workbookViewId="0">
      <selection activeCell="G19" sqref="G19"/>
    </sheetView>
  </sheetViews>
  <sheetFormatPr defaultRowHeight="13.5" x14ac:dyDescent="0.15"/>
  <cols>
    <col min="1" max="1" width="11" style="36" customWidth="1"/>
    <col min="2" max="13" width="6.375" style="36" customWidth="1"/>
    <col min="14" max="16384" width="9" style="36"/>
  </cols>
  <sheetData>
    <row r="1" spans="1:12" s="37" customFormat="1" ht="24.75" customHeight="1" x14ac:dyDescent="0.2">
      <c r="A1" s="815" t="s">
        <v>271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</row>
    <row r="2" spans="1:12" ht="18.75" customHeight="1" x14ac:dyDescent="0.15">
      <c r="J2" s="816" t="s">
        <v>220</v>
      </c>
      <c r="K2" s="816"/>
    </row>
    <row r="3" spans="1:12" ht="24.75" customHeight="1" x14ac:dyDescent="0.15">
      <c r="A3" s="699" t="s">
        <v>322</v>
      </c>
      <c r="B3" s="692" t="s">
        <v>238</v>
      </c>
      <c r="C3" s="692"/>
      <c r="D3" s="692" t="s">
        <v>404</v>
      </c>
      <c r="E3" s="692"/>
      <c r="F3" s="692" t="s">
        <v>403</v>
      </c>
      <c r="G3" s="692"/>
      <c r="H3" s="692" t="s">
        <v>197</v>
      </c>
      <c r="I3" s="692"/>
      <c r="J3" s="692" t="s">
        <v>255</v>
      </c>
      <c r="K3" s="693"/>
    </row>
    <row r="4" spans="1:12" ht="24.75" customHeight="1" x14ac:dyDescent="0.15">
      <c r="A4" s="699"/>
      <c r="B4" s="314" t="s">
        <v>323</v>
      </c>
      <c r="C4" s="314" t="s">
        <v>324</v>
      </c>
      <c r="D4" s="314" t="s">
        <v>323</v>
      </c>
      <c r="E4" s="314" t="s">
        <v>324</v>
      </c>
      <c r="F4" s="314" t="s">
        <v>323</v>
      </c>
      <c r="G4" s="314" t="s">
        <v>324</v>
      </c>
      <c r="H4" s="314" t="s">
        <v>323</v>
      </c>
      <c r="I4" s="314" t="s">
        <v>324</v>
      </c>
      <c r="J4" s="314" t="s">
        <v>323</v>
      </c>
      <c r="K4" s="315" t="s">
        <v>324</v>
      </c>
      <c r="L4" s="204"/>
    </row>
    <row r="5" spans="1:12" s="316" customFormat="1" ht="24.75" customHeight="1" x14ac:dyDescent="0.15">
      <c r="A5" s="53" t="s">
        <v>376</v>
      </c>
      <c r="B5" s="74">
        <v>166</v>
      </c>
      <c r="C5" s="74">
        <v>1368</v>
      </c>
      <c r="D5" s="74">
        <v>122</v>
      </c>
      <c r="E5" s="74">
        <v>2251</v>
      </c>
      <c r="F5" s="27">
        <v>66</v>
      </c>
      <c r="G5" s="74">
        <v>860</v>
      </c>
      <c r="H5" s="74">
        <v>122</v>
      </c>
      <c r="I5" s="74">
        <v>2615</v>
      </c>
      <c r="J5" s="27">
        <v>118</v>
      </c>
      <c r="K5" s="75">
        <v>1903</v>
      </c>
    </row>
    <row r="6" spans="1:12" s="316" customFormat="1" ht="24.75" customHeight="1" x14ac:dyDescent="0.15">
      <c r="A6" s="53">
        <v>25</v>
      </c>
      <c r="B6" s="27">
        <v>229</v>
      </c>
      <c r="C6" s="74">
        <v>1566</v>
      </c>
      <c r="D6" s="74">
        <v>160</v>
      </c>
      <c r="E6" s="75">
        <v>3052</v>
      </c>
      <c r="F6" s="74">
        <v>58</v>
      </c>
      <c r="G6" s="74">
        <v>561</v>
      </c>
      <c r="H6" s="74">
        <v>171</v>
      </c>
      <c r="I6" s="74">
        <v>2996</v>
      </c>
      <c r="J6" s="74">
        <v>156</v>
      </c>
      <c r="K6" s="75">
        <v>1568</v>
      </c>
    </row>
    <row r="7" spans="1:12" s="316" customFormat="1" ht="24.75" customHeight="1" x14ac:dyDescent="0.15">
      <c r="A7" s="53">
        <v>26</v>
      </c>
      <c r="B7" s="27">
        <v>222</v>
      </c>
      <c r="C7" s="74">
        <v>1885</v>
      </c>
      <c r="D7" s="74">
        <v>113</v>
      </c>
      <c r="E7" s="75">
        <v>2419</v>
      </c>
      <c r="F7" s="74">
        <v>88</v>
      </c>
      <c r="G7" s="74">
        <v>796</v>
      </c>
      <c r="H7" s="74">
        <v>141</v>
      </c>
      <c r="I7" s="74">
        <v>3290</v>
      </c>
      <c r="J7" s="74">
        <v>116</v>
      </c>
      <c r="K7" s="75">
        <v>1453</v>
      </c>
    </row>
    <row r="8" spans="1:12" s="316" customFormat="1" ht="24.75" customHeight="1" x14ac:dyDescent="0.15">
      <c r="A8" s="53">
        <v>27</v>
      </c>
      <c r="B8" s="27">
        <v>228</v>
      </c>
      <c r="C8" s="74">
        <v>2186</v>
      </c>
      <c r="D8" s="74">
        <v>128</v>
      </c>
      <c r="E8" s="75">
        <v>2925</v>
      </c>
      <c r="F8" s="74">
        <v>84</v>
      </c>
      <c r="G8" s="74">
        <v>664</v>
      </c>
      <c r="H8" s="74">
        <v>160</v>
      </c>
      <c r="I8" s="74">
        <v>3861</v>
      </c>
      <c r="J8" s="74">
        <v>161</v>
      </c>
      <c r="K8" s="75">
        <v>2123</v>
      </c>
    </row>
    <row r="9" spans="1:12" s="307" customFormat="1" ht="25.15" customHeight="1" x14ac:dyDescent="0.15">
      <c r="A9" s="413">
        <v>28</v>
      </c>
      <c r="B9" s="366">
        <v>211</v>
      </c>
      <c r="C9" s="365">
        <v>3297</v>
      </c>
      <c r="D9" s="365">
        <v>185</v>
      </c>
      <c r="E9" s="364">
        <v>3725</v>
      </c>
      <c r="F9" s="365">
        <v>73</v>
      </c>
      <c r="G9" s="365">
        <v>2114</v>
      </c>
      <c r="H9" s="365">
        <v>153</v>
      </c>
      <c r="I9" s="365">
        <v>5063</v>
      </c>
      <c r="J9" s="365">
        <v>124</v>
      </c>
      <c r="K9" s="364">
        <v>2951</v>
      </c>
    </row>
    <row r="10" spans="1:12" x14ac:dyDescent="0.15">
      <c r="A10" s="55" t="s">
        <v>276</v>
      </c>
    </row>
  </sheetData>
  <mergeCells count="8">
    <mergeCell ref="A1:K1"/>
    <mergeCell ref="J2:K2"/>
    <mergeCell ref="A3:A4"/>
    <mergeCell ref="B3:C3"/>
    <mergeCell ref="D3:E3"/>
    <mergeCell ref="H3:I3"/>
    <mergeCell ref="F3:G3"/>
    <mergeCell ref="J3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"/>
  <sheetViews>
    <sheetView view="pageBreakPreview" zoomScale="110" zoomScaleNormal="100" zoomScaleSheetLayoutView="110" workbookViewId="0">
      <selection activeCell="F8" sqref="F8:G8"/>
    </sheetView>
  </sheetViews>
  <sheetFormatPr defaultRowHeight="13.5" x14ac:dyDescent="0.15"/>
  <cols>
    <col min="1" max="1" width="11" style="36" customWidth="1"/>
    <col min="2" max="13" width="6.375" style="36" customWidth="1"/>
    <col min="14" max="16384" width="9" style="36"/>
  </cols>
  <sheetData>
    <row r="1" spans="1:13" ht="24" customHeight="1" x14ac:dyDescent="0.2">
      <c r="A1" s="600" t="s">
        <v>283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x14ac:dyDescent="0.15">
      <c r="A2" s="436"/>
      <c r="B2" s="437"/>
      <c r="C2" s="437"/>
      <c r="D2" s="436"/>
      <c r="E2" s="436"/>
      <c r="F2" s="187"/>
      <c r="G2" s="187"/>
      <c r="H2" s="435"/>
      <c r="I2" s="435"/>
      <c r="J2" s="435"/>
      <c r="K2" s="435"/>
      <c r="L2" s="435"/>
      <c r="M2" s="151" t="s">
        <v>221</v>
      </c>
    </row>
    <row r="3" spans="1:13" ht="24.75" customHeight="1" x14ac:dyDescent="0.15">
      <c r="A3" s="817" t="s">
        <v>322</v>
      </c>
      <c r="B3" s="818" t="s">
        <v>345</v>
      </c>
      <c r="C3" s="818"/>
      <c r="D3" s="818"/>
      <c r="E3" s="818"/>
      <c r="F3" s="819" t="s">
        <v>346</v>
      </c>
      <c r="G3" s="819"/>
      <c r="H3" s="819"/>
      <c r="I3" s="819"/>
      <c r="J3" s="820" t="s">
        <v>347</v>
      </c>
      <c r="K3" s="821"/>
      <c r="L3" s="821"/>
      <c r="M3" s="821"/>
    </row>
    <row r="4" spans="1:13" ht="24.75" customHeight="1" x14ac:dyDescent="0.15">
      <c r="A4" s="817"/>
      <c r="B4" s="820" t="s">
        <v>325</v>
      </c>
      <c r="C4" s="817"/>
      <c r="D4" s="820" t="s">
        <v>219</v>
      </c>
      <c r="E4" s="817"/>
      <c r="F4" s="820" t="s">
        <v>325</v>
      </c>
      <c r="G4" s="817"/>
      <c r="H4" s="820" t="s">
        <v>219</v>
      </c>
      <c r="I4" s="817"/>
      <c r="J4" s="820" t="s">
        <v>325</v>
      </c>
      <c r="K4" s="817"/>
      <c r="L4" s="820" t="s">
        <v>219</v>
      </c>
      <c r="M4" s="821"/>
    </row>
    <row r="5" spans="1:13" ht="24.75" customHeight="1" x14ac:dyDescent="0.15">
      <c r="A5" s="576" t="s">
        <v>376</v>
      </c>
      <c r="B5" s="822">
        <v>489</v>
      </c>
      <c r="C5" s="824"/>
      <c r="D5" s="822">
        <v>5250</v>
      </c>
      <c r="E5" s="824"/>
      <c r="F5" s="822">
        <v>540</v>
      </c>
      <c r="G5" s="824"/>
      <c r="H5" s="822">
        <v>7800</v>
      </c>
      <c r="I5" s="824"/>
      <c r="J5" s="822">
        <v>620</v>
      </c>
      <c r="K5" s="824"/>
      <c r="L5" s="822">
        <v>10328</v>
      </c>
      <c r="M5" s="823"/>
    </row>
    <row r="6" spans="1:13" ht="24.75" customHeight="1" x14ac:dyDescent="0.15">
      <c r="A6" s="576">
        <v>25</v>
      </c>
      <c r="B6" s="822">
        <v>489</v>
      </c>
      <c r="C6" s="824"/>
      <c r="D6" s="822">
        <v>4262</v>
      </c>
      <c r="E6" s="824"/>
      <c r="F6" s="822">
        <v>639</v>
      </c>
      <c r="G6" s="824"/>
      <c r="H6" s="822">
        <v>7807</v>
      </c>
      <c r="I6" s="824"/>
      <c r="J6" s="822">
        <v>635</v>
      </c>
      <c r="K6" s="824"/>
      <c r="L6" s="822">
        <v>9463</v>
      </c>
      <c r="M6" s="823"/>
    </row>
    <row r="7" spans="1:13" ht="24.75" customHeight="1" x14ac:dyDescent="0.15">
      <c r="A7" s="576">
        <v>26</v>
      </c>
      <c r="B7" s="822">
        <v>522</v>
      </c>
      <c r="C7" s="824"/>
      <c r="D7" s="822">
        <v>4239</v>
      </c>
      <c r="E7" s="824"/>
      <c r="F7" s="822">
        <v>608</v>
      </c>
      <c r="G7" s="824"/>
      <c r="H7" s="822">
        <v>6926</v>
      </c>
      <c r="I7" s="824"/>
      <c r="J7" s="822">
        <v>587</v>
      </c>
      <c r="K7" s="824"/>
      <c r="L7" s="822">
        <v>9384</v>
      </c>
      <c r="M7" s="823"/>
    </row>
    <row r="8" spans="1:13" ht="24.75" customHeight="1" x14ac:dyDescent="0.15">
      <c r="A8" s="576">
        <v>27</v>
      </c>
      <c r="B8" s="822">
        <v>535</v>
      </c>
      <c r="C8" s="824"/>
      <c r="D8" s="822">
        <v>6012</v>
      </c>
      <c r="E8" s="824"/>
      <c r="F8" s="822">
        <v>606</v>
      </c>
      <c r="G8" s="824"/>
      <c r="H8" s="822">
        <v>7139</v>
      </c>
      <c r="I8" s="824"/>
      <c r="J8" s="822">
        <v>457</v>
      </c>
      <c r="K8" s="824"/>
      <c r="L8" s="822">
        <v>10191</v>
      </c>
      <c r="M8" s="823"/>
    </row>
    <row r="9" spans="1:13" ht="24.75" customHeight="1" x14ac:dyDescent="0.15">
      <c r="A9" s="56">
        <v>28</v>
      </c>
      <c r="B9" s="825">
        <v>647</v>
      </c>
      <c r="C9" s="828"/>
      <c r="D9" s="825">
        <v>4788</v>
      </c>
      <c r="E9" s="828"/>
      <c r="F9" s="825">
        <v>588</v>
      </c>
      <c r="G9" s="828"/>
      <c r="H9" s="825">
        <v>6381</v>
      </c>
      <c r="I9" s="828"/>
      <c r="J9" s="825">
        <v>540</v>
      </c>
      <c r="K9" s="828"/>
      <c r="L9" s="825">
        <v>10862</v>
      </c>
      <c r="M9" s="826"/>
    </row>
    <row r="10" spans="1:13" ht="20.25" customHeight="1" x14ac:dyDescent="0.15">
      <c r="A10" s="80" t="s">
        <v>222</v>
      </c>
      <c r="B10" s="436"/>
      <c r="C10" s="436"/>
      <c r="D10" s="827"/>
      <c r="E10" s="827"/>
      <c r="F10" s="436"/>
      <c r="G10" s="436"/>
      <c r="H10" s="435"/>
      <c r="I10" s="435"/>
      <c r="J10" s="435"/>
      <c r="K10" s="435"/>
      <c r="L10" s="435"/>
      <c r="M10" s="435"/>
    </row>
  </sheetData>
  <mergeCells count="42">
    <mergeCell ref="D10:E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L4:M4"/>
    <mergeCell ref="B5:C5"/>
    <mergeCell ref="D5:E5"/>
    <mergeCell ref="F5:G5"/>
    <mergeCell ref="H5:I5"/>
    <mergeCell ref="J5:K5"/>
    <mergeCell ref="L5:M5"/>
    <mergeCell ref="A1:M1"/>
    <mergeCell ref="A3:A4"/>
    <mergeCell ref="B3:E3"/>
    <mergeCell ref="F3:I3"/>
    <mergeCell ref="J3:M3"/>
    <mergeCell ref="B4:C4"/>
    <mergeCell ref="D4:E4"/>
    <mergeCell ref="F4:G4"/>
    <mergeCell ref="H4:I4"/>
    <mergeCell ref="J4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view="pageBreakPreview" zoomScale="110" zoomScaleNormal="100" zoomScaleSheetLayoutView="110" workbookViewId="0">
      <selection activeCell="I8" sqref="I8"/>
    </sheetView>
  </sheetViews>
  <sheetFormatPr defaultRowHeight="13.5" x14ac:dyDescent="0.15"/>
  <cols>
    <col min="1" max="1" width="12.625" style="436" customWidth="1"/>
    <col min="2" max="9" width="9.625" style="436" customWidth="1"/>
    <col min="10" max="16384" width="9" style="436"/>
  </cols>
  <sheetData>
    <row r="1" spans="1:10" s="38" customFormat="1" ht="21" x14ac:dyDescent="0.2">
      <c r="A1" s="600" t="s">
        <v>284</v>
      </c>
      <c r="B1" s="600"/>
      <c r="C1" s="600"/>
      <c r="D1" s="600"/>
      <c r="E1" s="600"/>
      <c r="F1" s="600"/>
      <c r="G1" s="600"/>
    </row>
    <row r="2" spans="1:10" s="38" customFormat="1" ht="16.5" customHeight="1" x14ac:dyDescent="0.2"/>
    <row r="3" spans="1:10" ht="24.75" customHeight="1" x14ac:dyDescent="0.15">
      <c r="A3" s="80" t="s">
        <v>223</v>
      </c>
      <c r="G3" s="81" t="s">
        <v>224</v>
      </c>
    </row>
    <row r="4" spans="1:10" ht="24.75" customHeight="1" x14ac:dyDescent="0.15">
      <c r="A4" s="829" t="s">
        <v>322</v>
      </c>
      <c r="B4" s="831" t="s">
        <v>225</v>
      </c>
      <c r="C4" s="832"/>
      <c r="D4" s="833"/>
      <c r="E4" s="831" t="s">
        <v>226</v>
      </c>
      <c r="F4" s="832"/>
      <c r="G4" s="832"/>
      <c r="H4" s="438"/>
      <c r="I4" s="439"/>
      <c r="J4" s="439"/>
    </row>
    <row r="5" spans="1:10" ht="29.45" customHeight="1" x14ac:dyDescent="0.15">
      <c r="A5" s="830"/>
      <c r="B5" s="188" t="s">
        <v>309</v>
      </c>
      <c r="C5" s="188" t="s">
        <v>310</v>
      </c>
      <c r="D5" s="584" t="s">
        <v>311</v>
      </c>
      <c r="E5" s="188" t="s">
        <v>309</v>
      </c>
      <c r="F5" s="188" t="s">
        <v>310</v>
      </c>
      <c r="G5" s="230" t="s">
        <v>311</v>
      </c>
      <c r="H5" s="438"/>
      <c r="I5" s="439"/>
      <c r="J5" s="439"/>
    </row>
    <row r="6" spans="1:10" s="131" customFormat="1" ht="24.75" customHeight="1" x14ac:dyDescent="0.15">
      <c r="A6" s="89" t="s">
        <v>376</v>
      </c>
      <c r="B6" s="90">
        <v>179</v>
      </c>
      <c r="C6" s="149">
        <v>26</v>
      </c>
      <c r="D6" s="90">
        <v>3</v>
      </c>
      <c r="E6" s="583">
        <v>296</v>
      </c>
      <c r="F6" s="90">
        <v>36</v>
      </c>
      <c r="G6" s="92" t="s">
        <v>22</v>
      </c>
      <c r="H6" s="132"/>
      <c r="I6" s="133"/>
      <c r="J6" s="133"/>
    </row>
    <row r="7" spans="1:10" s="137" customFormat="1" ht="24.75" customHeight="1" x14ac:dyDescent="0.15">
      <c r="A7" s="89">
        <v>25</v>
      </c>
      <c r="B7" s="90">
        <v>194</v>
      </c>
      <c r="C7" s="90">
        <v>37</v>
      </c>
      <c r="D7" s="149" t="s">
        <v>22</v>
      </c>
      <c r="E7" s="440">
        <v>294</v>
      </c>
      <c r="F7" s="90">
        <v>97</v>
      </c>
      <c r="G7" s="92" t="s">
        <v>22</v>
      </c>
      <c r="H7" s="138"/>
      <c r="I7" s="146"/>
      <c r="J7" s="146"/>
    </row>
    <row r="8" spans="1:10" s="137" customFormat="1" ht="24.75" customHeight="1" x14ac:dyDescent="0.15">
      <c r="A8" s="89">
        <v>26</v>
      </c>
      <c r="B8" s="90">
        <v>216</v>
      </c>
      <c r="C8" s="90">
        <v>34</v>
      </c>
      <c r="D8" s="149">
        <v>5</v>
      </c>
      <c r="E8" s="440">
        <v>175</v>
      </c>
      <c r="F8" s="90">
        <v>76</v>
      </c>
      <c r="G8" s="92" t="s">
        <v>22</v>
      </c>
      <c r="H8" s="138"/>
      <c r="I8" s="146"/>
      <c r="J8" s="146"/>
    </row>
    <row r="9" spans="1:10" s="131" customFormat="1" ht="24.75" customHeight="1" x14ac:dyDescent="0.15">
      <c r="A9" s="89">
        <v>27</v>
      </c>
      <c r="B9" s="90">
        <v>180</v>
      </c>
      <c r="C9" s="90">
        <v>20</v>
      </c>
      <c r="D9" s="92" t="s">
        <v>22</v>
      </c>
      <c r="E9" s="440">
        <v>49</v>
      </c>
      <c r="F9" s="90">
        <v>61</v>
      </c>
      <c r="G9" s="92" t="s">
        <v>22</v>
      </c>
      <c r="H9" s="132"/>
      <c r="I9" s="133"/>
      <c r="J9" s="133"/>
    </row>
    <row r="10" spans="1:10" s="131" customFormat="1" ht="24.75" customHeight="1" x14ac:dyDescent="0.15">
      <c r="A10" s="441">
        <v>28</v>
      </c>
      <c r="B10" s="442">
        <v>125</v>
      </c>
      <c r="C10" s="442">
        <v>11</v>
      </c>
      <c r="D10" s="443" t="s">
        <v>22</v>
      </c>
      <c r="E10" s="370">
        <v>26</v>
      </c>
      <c r="F10" s="443" t="s">
        <v>22</v>
      </c>
      <c r="G10" s="443" t="s">
        <v>22</v>
      </c>
      <c r="H10" s="132"/>
      <c r="I10" s="133"/>
      <c r="J10" s="133"/>
    </row>
    <row r="11" spans="1:10" ht="19.5" customHeight="1" x14ac:dyDescent="0.15">
      <c r="A11" s="12" t="s">
        <v>222</v>
      </c>
    </row>
  </sheetData>
  <mergeCells count="4">
    <mergeCell ref="A1:G1"/>
    <mergeCell ref="A4:A5"/>
    <mergeCell ref="B4:D4"/>
    <mergeCell ref="E4:G4"/>
  </mergeCells>
  <phoneticPr fontId="2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"/>
  <sheetViews>
    <sheetView view="pageBreakPreview" zoomScale="110" zoomScaleNormal="100" zoomScaleSheetLayoutView="110" workbookViewId="0">
      <selection activeCell="A16" sqref="A1:XFD16"/>
    </sheetView>
  </sheetViews>
  <sheetFormatPr defaultRowHeight="13.5" x14ac:dyDescent="0.15"/>
  <cols>
    <col min="1" max="1" width="12.625" style="436" customWidth="1"/>
    <col min="2" max="9" width="9.625" style="436" customWidth="1"/>
    <col min="10" max="16384" width="9" style="436"/>
  </cols>
  <sheetData>
    <row r="1" spans="1:9" ht="18.75" x14ac:dyDescent="0.2">
      <c r="A1" s="600" t="s">
        <v>285</v>
      </c>
      <c r="B1" s="600"/>
      <c r="C1" s="600"/>
      <c r="D1" s="600"/>
      <c r="E1" s="600"/>
      <c r="F1" s="600"/>
      <c r="G1" s="600"/>
      <c r="H1" s="600"/>
      <c r="I1" s="600"/>
    </row>
    <row r="2" spans="1:9" ht="18" customHeight="1" x14ac:dyDescent="0.2">
      <c r="A2" s="38"/>
      <c r="B2" s="38"/>
      <c r="C2" s="38"/>
      <c r="D2" s="38"/>
      <c r="E2" s="38"/>
      <c r="F2" s="38"/>
      <c r="G2" s="38"/>
      <c r="H2" s="38"/>
      <c r="I2" s="38"/>
    </row>
    <row r="3" spans="1:9" x14ac:dyDescent="0.15">
      <c r="A3" s="80" t="s">
        <v>223</v>
      </c>
      <c r="H3" s="81"/>
      <c r="I3" s="81" t="s">
        <v>292</v>
      </c>
    </row>
    <row r="4" spans="1:9" ht="24.75" customHeight="1" x14ac:dyDescent="0.15">
      <c r="A4" s="834" t="s">
        <v>322</v>
      </c>
      <c r="B4" s="831" t="s">
        <v>259</v>
      </c>
      <c r="C4" s="832"/>
      <c r="D4" s="832"/>
      <c r="E4" s="833"/>
      <c r="F4" s="835" t="s">
        <v>260</v>
      </c>
      <c r="G4" s="835"/>
      <c r="H4" s="835"/>
      <c r="I4" s="831"/>
    </row>
    <row r="5" spans="1:9" ht="24.75" customHeight="1" x14ac:dyDescent="0.15">
      <c r="A5" s="834"/>
      <c r="B5" s="831" t="s">
        <v>261</v>
      </c>
      <c r="C5" s="833"/>
      <c r="D5" s="831" t="s">
        <v>262</v>
      </c>
      <c r="E5" s="833"/>
      <c r="F5" s="835" t="s">
        <v>261</v>
      </c>
      <c r="G5" s="835"/>
      <c r="H5" s="835" t="s">
        <v>262</v>
      </c>
      <c r="I5" s="831"/>
    </row>
    <row r="6" spans="1:9" ht="24.75" customHeight="1" x14ac:dyDescent="0.15">
      <c r="A6" s="834"/>
      <c r="B6" s="52" t="s">
        <v>263</v>
      </c>
      <c r="C6" s="52" t="s">
        <v>257</v>
      </c>
      <c r="D6" s="52" t="s">
        <v>264</v>
      </c>
      <c r="E6" s="52" t="s">
        <v>257</v>
      </c>
      <c r="F6" s="52" t="s">
        <v>263</v>
      </c>
      <c r="G6" s="52" t="s">
        <v>257</v>
      </c>
      <c r="H6" s="52" t="s">
        <v>264</v>
      </c>
      <c r="I6" s="93" t="s">
        <v>257</v>
      </c>
    </row>
    <row r="7" spans="1:9" ht="24.75" customHeight="1" x14ac:dyDescent="0.15">
      <c r="A7" s="89" t="s">
        <v>376</v>
      </c>
      <c r="B7" s="157">
        <v>1560</v>
      </c>
      <c r="C7" s="157">
        <v>2352</v>
      </c>
      <c r="D7" s="157">
        <v>385</v>
      </c>
      <c r="E7" s="157">
        <v>3547</v>
      </c>
      <c r="F7" s="157">
        <v>5283</v>
      </c>
      <c r="G7" s="158">
        <v>5837</v>
      </c>
      <c r="H7" s="61">
        <v>813</v>
      </c>
      <c r="I7" s="7">
        <v>4807</v>
      </c>
    </row>
    <row r="8" spans="1:9" ht="24.75" customHeight="1" x14ac:dyDescent="0.15">
      <c r="A8" s="89">
        <v>25</v>
      </c>
      <c r="B8" s="157">
        <v>1346</v>
      </c>
      <c r="C8" s="157">
        <v>1886</v>
      </c>
      <c r="D8" s="157">
        <v>379</v>
      </c>
      <c r="E8" s="157">
        <v>3508</v>
      </c>
      <c r="F8" s="157">
        <v>3908</v>
      </c>
      <c r="G8" s="158">
        <v>4074</v>
      </c>
      <c r="H8" s="61">
        <v>1006</v>
      </c>
      <c r="I8" s="7">
        <v>4958</v>
      </c>
    </row>
    <row r="9" spans="1:9" ht="24.75" customHeight="1" x14ac:dyDescent="0.15">
      <c r="A9" s="89">
        <v>26</v>
      </c>
      <c r="B9" s="157">
        <v>1305</v>
      </c>
      <c r="C9" s="157">
        <v>1928</v>
      </c>
      <c r="D9" s="157">
        <v>379</v>
      </c>
      <c r="E9" s="157">
        <v>3320</v>
      </c>
      <c r="F9" s="157">
        <v>4232</v>
      </c>
      <c r="G9" s="158">
        <v>4103</v>
      </c>
      <c r="H9" s="61">
        <v>965</v>
      </c>
      <c r="I9" s="7">
        <v>4186</v>
      </c>
    </row>
    <row r="10" spans="1:9" ht="24.75" customHeight="1" x14ac:dyDescent="0.15">
      <c r="A10" s="89">
        <v>27</v>
      </c>
      <c r="B10" s="157">
        <v>1447</v>
      </c>
      <c r="C10" s="157">
        <v>2160</v>
      </c>
      <c r="D10" s="157">
        <v>417</v>
      </c>
      <c r="E10" s="157">
        <v>3062</v>
      </c>
      <c r="F10" s="157">
        <v>4845</v>
      </c>
      <c r="G10" s="158">
        <v>5751</v>
      </c>
      <c r="H10" s="61">
        <v>1069</v>
      </c>
      <c r="I10" s="7">
        <v>5858</v>
      </c>
    </row>
    <row r="11" spans="1:9" ht="24.75" customHeight="1" x14ac:dyDescent="0.15">
      <c r="A11" s="441">
        <v>28</v>
      </c>
      <c r="B11" s="444">
        <v>1181</v>
      </c>
      <c r="C11" s="444">
        <v>1669</v>
      </c>
      <c r="D11" s="444">
        <v>405</v>
      </c>
      <c r="E11" s="444">
        <v>3030</v>
      </c>
      <c r="F11" s="444">
        <v>4000</v>
      </c>
      <c r="G11" s="445">
        <v>4603</v>
      </c>
      <c r="H11" s="446">
        <v>1065</v>
      </c>
      <c r="I11" s="447">
        <v>4270</v>
      </c>
    </row>
    <row r="12" spans="1:9" x14ac:dyDescent="0.15">
      <c r="A12" s="12" t="s">
        <v>216</v>
      </c>
    </row>
  </sheetData>
  <mergeCells count="8">
    <mergeCell ref="A4:A6"/>
    <mergeCell ref="B4:E4"/>
    <mergeCell ref="F4:I4"/>
    <mergeCell ref="B5:C5"/>
    <mergeCell ref="D5:E5"/>
    <mergeCell ref="F5:G5"/>
    <mergeCell ref="H5:I5"/>
    <mergeCell ref="A1:I1"/>
  </mergeCells>
  <phoneticPr fontId="2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9"/>
  <sheetViews>
    <sheetView view="pageBreakPreview" zoomScale="130" zoomScaleNormal="100" zoomScaleSheetLayoutView="130" workbookViewId="0">
      <selection activeCell="M11" sqref="M11"/>
    </sheetView>
  </sheetViews>
  <sheetFormatPr defaultRowHeight="13.5" x14ac:dyDescent="0.15"/>
  <cols>
    <col min="1" max="2" width="9" style="180"/>
    <col min="3" max="3" width="10.375" style="180" customWidth="1"/>
    <col min="4" max="4" width="10.625" style="180" customWidth="1"/>
    <col min="5" max="5" width="10.5" style="180" customWidth="1"/>
    <col min="6" max="6" width="10.625" style="180" customWidth="1"/>
    <col min="7" max="16384" width="9" style="180"/>
  </cols>
  <sheetData>
    <row r="1" spans="1:9" ht="30.6" customHeight="1" x14ac:dyDescent="0.25">
      <c r="A1" s="592" t="s">
        <v>368</v>
      </c>
      <c r="B1" s="592"/>
      <c r="C1" s="592"/>
      <c r="D1" s="592"/>
      <c r="E1" s="592"/>
      <c r="F1" s="592"/>
      <c r="G1" s="592"/>
      <c r="H1" s="592"/>
      <c r="I1" s="592"/>
    </row>
    <row r="2" spans="1:9" ht="15.6" customHeight="1" x14ac:dyDescent="0.25">
      <c r="A2" s="592"/>
      <c r="B2" s="592"/>
      <c r="C2" s="592"/>
      <c r="D2" s="592"/>
      <c r="E2" s="592"/>
      <c r="F2" s="592"/>
      <c r="G2" s="592"/>
      <c r="H2" s="592"/>
      <c r="I2" s="592"/>
    </row>
    <row r="3" spans="1:9" ht="24" customHeight="1" x14ac:dyDescent="0.15"/>
    <row r="4" spans="1:9" x14ac:dyDescent="0.15">
      <c r="C4" s="203"/>
    </row>
    <row r="5" spans="1:9" ht="15" customHeight="1" x14ac:dyDescent="0.15">
      <c r="C5" s="203"/>
    </row>
    <row r="6" spans="1:9" ht="15" customHeight="1" x14ac:dyDescent="0.2">
      <c r="A6" s="591"/>
      <c r="B6" s="591"/>
      <c r="C6" s="591"/>
      <c r="D6" s="591"/>
      <c r="E6" s="591"/>
      <c r="F6" s="591"/>
      <c r="G6" s="591"/>
      <c r="H6" s="591"/>
      <c r="I6" s="591"/>
    </row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3:9" ht="15" customHeight="1" x14ac:dyDescent="0.15"/>
    <row r="18" spans="3:9" ht="15" customHeight="1" x14ac:dyDescent="0.15"/>
    <row r="19" spans="3:9" ht="15" customHeight="1" x14ac:dyDescent="0.15"/>
    <row r="20" spans="3:9" ht="15" customHeight="1" x14ac:dyDescent="0.15"/>
    <row r="21" spans="3:9" ht="15" customHeight="1" x14ac:dyDescent="0.15"/>
    <row r="22" spans="3:9" ht="15" customHeight="1" x14ac:dyDescent="0.15"/>
    <row r="23" spans="3:9" ht="15" customHeight="1" x14ac:dyDescent="0.15">
      <c r="C23" s="203"/>
    </row>
    <row r="24" spans="3:9" ht="15" customHeight="1" x14ac:dyDescent="0.15"/>
    <row r="25" spans="3:9" ht="15" customHeight="1" x14ac:dyDescent="0.15">
      <c r="G25" s="203"/>
    </row>
    <row r="26" spans="3:9" ht="15" customHeight="1" x14ac:dyDescent="0.15"/>
    <row r="27" spans="3:9" ht="15" customHeight="1" x14ac:dyDescent="0.15"/>
    <row r="28" spans="3:9" ht="15" customHeight="1" x14ac:dyDescent="0.15"/>
    <row r="29" spans="3:9" ht="15" customHeight="1" x14ac:dyDescent="0.15"/>
    <row r="30" spans="3:9" ht="15" customHeight="1" x14ac:dyDescent="0.15"/>
    <row r="31" spans="3:9" ht="15" customHeight="1" x14ac:dyDescent="0.15"/>
    <row r="32" spans="3:9" ht="15" customHeight="1" x14ac:dyDescent="0.15">
      <c r="C32" s="181" t="s">
        <v>300</v>
      </c>
      <c r="D32" s="181" t="s">
        <v>307</v>
      </c>
      <c r="G32" s="181" t="s">
        <v>301</v>
      </c>
      <c r="H32" s="181" t="s">
        <v>308</v>
      </c>
      <c r="I32" s="180" t="s">
        <v>412</v>
      </c>
    </row>
    <row r="33" spans="2:9" ht="15" customHeight="1" x14ac:dyDescent="0.15">
      <c r="B33" s="182" t="s">
        <v>355</v>
      </c>
      <c r="C33" s="290">
        <v>5704</v>
      </c>
      <c r="D33" s="290">
        <v>423</v>
      </c>
      <c r="E33" s="291">
        <f t="shared" ref="E33:E39" si="0">C33/D33</f>
        <v>13.484633569739954</v>
      </c>
      <c r="F33" s="182" t="s">
        <v>356</v>
      </c>
      <c r="G33" s="290">
        <v>2937</v>
      </c>
      <c r="H33" s="290">
        <v>251</v>
      </c>
      <c r="I33" s="180">
        <f t="shared" ref="I33:I39" si="1">G33/H33</f>
        <v>11.701195219123505</v>
      </c>
    </row>
    <row r="34" spans="2:9" ht="15" customHeight="1" x14ac:dyDescent="0.15">
      <c r="B34" s="182" t="s">
        <v>356</v>
      </c>
      <c r="C34" s="290">
        <v>5632</v>
      </c>
      <c r="D34" s="290">
        <v>424</v>
      </c>
      <c r="E34" s="291">
        <f t="shared" si="0"/>
        <v>13.283018867924529</v>
      </c>
      <c r="F34" s="182" t="s">
        <v>341</v>
      </c>
      <c r="G34" s="290">
        <v>2815</v>
      </c>
      <c r="H34" s="290">
        <v>243</v>
      </c>
      <c r="I34" s="180">
        <f t="shared" si="1"/>
        <v>11.584362139917696</v>
      </c>
    </row>
    <row r="35" spans="2:9" ht="15" customHeight="1" x14ac:dyDescent="0.15">
      <c r="B35" s="182" t="s">
        <v>341</v>
      </c>
      <c r="C35" s="290">
        <v>5505</v>
      </c>
      <c r="D35" s="290">
        <v>431</v>
      </c>
      <c r="E35" s="291">
        <f t="shared" si="0"/>
        <v>12.772621809744779</v>
      </c>
      <c r="F35" s="182" t="s">
        <v>357</v>
      </c>
      <c r="G35" s="290">
        <v>2849</v>
      </c>
      <c r="H35" s="290">
        <v>247</v>
      </c>
      <c r="I35" s="180">
        <f t="shared" si="1"/>
        <v>11.534412955465587</v>
      </c>
    </row>
    <row r="36" spans="2:9" ht="15" customHeight="1" x14ac:dyDescent="0.15">
      <c r="B36" s="182" t="s">
        <v>357</v>
      </c>
      <c r="C36" s="290">
        <v>5420</v>
      </c>
      <c r="D36" s="290">
        <v>438</v>
      </c>
      <c r="E36" s="291">
        <f t="shared" si="0"/>
        <v>12.374429223744292</v>
      </c>
      <c r="F36" s="182" t="s">
        <v>340</v>
      </c>
      <c r="G36" s="36">
        <v>2807</v>
      </c>
      <c r="H36" s="36">
        <v>251</v>
      </c>
      <c r="I36" s="180">
        <f t="shared" si="1"/>
        <v>11.183266932270916</v>
      </c>
    </row>
    <row r="37" spans="2:9" ht="15" customHeight="1" x14ac:dyDescent="0.15">
      <c r="B37" s="182" t="s">
        <v>340</v>
      </c>
      <c r="C37" s="290">
        <v>5416</v>
      </c>
      <c r="D37" s="290">
        <v>428</v>
      </c>
      <c r="E37" s="291">
        <f t="shared" si="0"/>
        <v>12.654205607476635</v>
      </c>
      <c r="F37" s="182" t="s">
        <v>358</v>
      </c>
      <c r="G37" s="290">
        <v>2769</v>
      </c>
      <c r="H37" s="290">
        <v>252</v>
      </c>
      <c r="I37" s="180">
        <f t="shared" si="1"/>
        <v>10.988095238095237</v>
      </c>
    </row>
    <row r="38" spans="2:9" ht="15" customHeight="1" x14ac:dyDescent="0.15">
      <c r="B38" s="182" t="s">
        <v>358</v>
      </c>
      <c r="C38" s="290">
        <v>5323</v>
      </c>
      <c r="D38" s="290">
        <v>440</v>
      </c>
      <c r="E38" s="291">
        <f t="shared" si="0"/>
        <v>12.097727272727273</v>
      </c>
      <c r="F38" s="182" t="s">
        <v>359</v>
      </c>
      <c r="G38" s="290">
        <v>2668</v>
      </c>
      <c r="H38" s="290">
        <v>251</v>
      </c>
      <c r="I38" s="180">
        <f t="shared" si="1"/>
        <v>10.629482071713147</v>
      </c>
    </row>
    <row r="39" spans="2:9" ht="15" customHeight="1" x14ac:dyDescent="0.15">
      <c r="B39" s="182" t="s">
        <v>359</v>
      </c>
      <c r="C39" s="290">
        <v>5213</v>
      </c>
      <c r="D39" s="290">
        <v>438</v>
      </c>
      <c r="E39" s="291">
        <f t="shared" si="0"/>
        <v>11.901826484018265</v>
      </c>
      <c r="F39" s="182" t="s">
        <v>410</v>
      </c>
      <c r="G39" s="290">
        <v>2640</v>
      </c>
      <c r="H39" s="463">
        <v>254</v>
      </c>
      <c r="I39" s="180">
        <f t="shared" si="1"/>
        <v>10.393700787401574</v>
      </c>
    </row>
    <row r="40" spans="2:9" ht="15" customHeight="1" x14ac:dyDescent="0.15">
      <c r="F40" s="182"/>
    </row>
    <row r="41" spans="2:9" ht="15" customHeight="1" x14ac:dyDescent="0.15"/>
    <row r="42" spans="2:9" ht="15" customHeight="1" x14ac:dyDescent="0.15">
      <c r="C42" s="181" t="s">
        <v>300</v>
      </c>
      <c r="D42" s="181" t="s">
        <v>307</v>
      </c>
      <c r="E42" s="180" t="s">
        <v>411</v>
      </c>
      <c r="G42" s="181" t="s">
        <v>301</v>
      </c>
      <c r="H42" s="181" t="s">
        <v>308</v>
      </c>
      <c r="I42" s="180" t="s">
        <v>412</v>
      </c>
    </row>
    <row r="43" spans="2:9" ht="15" customHeight="1" x14ac:dyDescent="0.15">
      <c r="B43" s="182" t="s">
        <v>356</v>
      </c>
      <c r="C43" s="290">
        <v>5632</v>
      </c>
      <c r="D43" s="290">
        <v>424</v>
      </c>
      <c r="E43" s="291">
        <f t="shared" ref="E43:E48" si="2">C43/D43</f>
        <v>13.283018867924529</v>
      </c>
      <c r="F43" s="182" t="s">
        <v>355</v>
      </c>
      <c r="G43" s="290">
        <v>2957</v>
      </c>
      <c r="H43" s="290">
        <v>248</v>
      </c>
      <c r="I43" s="180">
        <f>G43/H43</f>
        <v>11.923387096774194</v>
      </c>
    </row>
    <row r="44" spans="2:9" ht="15" customHeight="1" x14ac:dyDescent="0.15">
      <c r="B44" s="182" t="s">
        <v>341</v>
      </c>
      <c r="C44" s="290">
        <v>5505</v>
      </c>
      <c r="D44" s="290">
        <v>431</v>
      </c>
      <c r="E44" s="291">
        <f t="shared" si="2"/>
        <v>12.772621809744779</v>
      </c>
      <c r="F44" s="182" t="s">
        <v>356</v>
      </c>
      <c r="G44" s="290">
        <v>2937</v>
      </c>
      <c r="H44" s="290">
        <v>251</v>
      </c>
      <c r="I44" s="180">
        <f t="shared" ref="I44:I49" si="3">G44/H44</f>
        <v>11.701195219123505</v>
      </c>
    </row>
    <row r="45" spans="2:9" ht="15" customHeight="1" x14ac:dyDescent="0.15">
      <c r="B45" s="182" t="s">
        <v>357</v>
      </c>
      <c r="C45" s="290">
        <v>5420</v>
      </c>
      <c r="D45" s="290">
        <v>438</v>
      </c>
      <c r="E45" s="291">
        <f t="shared" si="2"/>
        <v>12.374429223744292</v>
      </c>
      <c r="F45" s="182" t="s">
        <v>341</v>
      </c>
      <c r="G45" s="290">
        <v>2815</v>
      </c>
      <c r="H45" s="290">
        <v>243</v>
      </c>
      <c r="I45" s="180">
        <f t="shared" si="3"/>
        <v>11.584362139917696</v>
      </c>
    </row>
    <row r="46" spans="2:9" ht="15" customHeight="1" x14ac:dyDescent="0.15">
      <c r="B46" s="182" t="s">
        <v>340</v>
      </c>
      <c r="C46" s="290">
        <v>5416</v>
      </c>
      <c r="D46" s="290">
        <v>428</v>
      </c>
      <c r="E46" s="291">
        <f t="shared" si="2"/>
        <v>12.654205607476635</v>
      </c>
      <c r="F46" s="182" t="s">
        <v>357</v>
      </c>
      <c r="G46" s="290">
        <v>2849</v>
      </c>
      <c r="H46" s="290">
        <v>247</v>
      </c>
      <c r="I46" s="180">
        <f t="shared" si="3"/>
        <v>11.534412955465587</v>
      </c>
    </row>
    <row r="47" spans="2:9" ht="15" customHeight="1" x14ac:dyDescent="0.15">
      <c r="B47" s="182" t="s">
        <v>358</v>
      </c>
      <c r="C47" s="290">
        <v>5323</v>
      </c>
      <c r="D47" s="290">
        <v>440</v>
      </c>
      <c r="E47" s="291">
        <f t="shared" si="2"/>
        <v>12.097727272727273</v>
      </c>
      <c r="F47" s="182" t="s">
        <v>340</v>
      </c>
      <c r="G47" s="36">
        <v>2807</v>
      </c>
      <c r="H47" s="36">
        <v>251</v>
      </c>
      <c r="I47" s="180">
        <f t="shared" si="3"/>
        <v>11.183266932270916</v>
      </c>
    </row>
    <row r="48" spans="2:9" ht="15" customHeight="1" x14ac:dyDescent="0.15">
      <c r="B48" s="182" t="s">
        <v>359</v>
      </c>
      <c r="C48" s="290">
        <v>5213</v>
      </c>
      <c r="D48" s="290">
        <v>438</v>
      </c>
      <c r="E48" s="291">
        <f t="shared" si="2"/>
        <v>11.901826484018265</v>
      </c>
      <c r="F48" s="182" t="s">
        <v>358</v>
      </c>
      <c r="G48" s="290">
        <v>2769</v>
      </c>
      <c r="H48" s="290">
        <v>252</v>
      </c>
      <c r="I48" s="180">
        <f t="shared" si="3"/>
        <v>10.988095238095237</v>
      </c>
    </row>
    <row r="49" spans="2:9" ht="15" customHeight="1" x14ac:dyDescent="0.15">
      <c r="B49" s="180" t="s">
        <v>410</v>
      </c>
      <c r="C49" s="459">
        <v>5127</v>
      </c>
      <c r="D49" s="180">
        <v>441</v>
      </c>
      <c r="E49" s="291">
        <f>C49/D49</f>
        <v>11.625850340136054</v>
      </c>
      <c r="F49" s="182" t="s">
        <v>359</v>
      </c>
      <c r="G49" s="290">
        <v>2668</v>
      </c>
      <c r="H49" s="290">
        <v>251</v>
      </c>
      <c r="I49" s="180">
        <f t="shared" si="3"/>
        <v>10.629482071713147</v>
      </c>
    </row>
    <row r="50" spans="2:9" ht="15" customHeight="1" x14ac:dyDescent="0.15"/>
    <row r="51" spans="2:9" ht="15" customHeight="1" x14ac:dyDescent="0.15"/>
    <row r="52" spans="2:9" ht="15" customHeight="1" x14ac:dyDescent="0.15">
      <c r="C52" s="181" t="s">
        <v>307</v>
      </c>
      <c r="D52" s="181" t="s">
        <v>308</v>
      </c>
    </row>
    <row r="53" spans="2:9" ht="15" customHeight="1" x14ac:dyDescent="0.15">
      <c r="B53" s="180" t="s">
        <v>302</v>
      </c>
      <c r="C53" s="180">
        <v>423</v>
      </c>
      <c r="D53" s="180">
        <v>248</v>
      </c>
    </row>
    <row r="54" spans="2:9" x14ac:dyDescent="0.15">
      <c r="B54" s="180" t="s">
        <v>303</v>
      </c>
      <c r="C54" s="180">
        <v>424</v>
      </c>
      <c r="D54" s="180">
        <v>251</v>
      </c>
    </row>
    <row r="55" spans="2:9" x14ac:dyDescent="0.15">
      <c r="B55" s="180" t="s">
        <v>304</v>
      </c>
      <c r="C55" s="180">
        <v>431</v>
      </c>
      <c r="D55" s="180">
        <v>243</v>
      </c>
    </row>
    <row r="56" spans="2:9" x14ac:dyDescent="0.15">
      <c r="B56" s="180" t="s">
        <v>305</v>
      </c>
      <c r="C56" s="180">
        <v>438</v>
      </c>
      <c r="D56" s="180">
        <v>247</v>
      </c>
    </row>
    <row r="57" spans="2:9" x14ac:dyDescent="0.15">
      <c r="B57" s="180" t="s">
        <v>306</v>
      </c>
      <c r="C57" s="180">
        <v>428</v>
      </c>
      <c r="D57" s="35">
        <v>251</v>
      </c>
    </row>
    <row r="58" spans="2:9" x14ac:dyDescent="0.15">
      <c r="B58" s="180" t="s">
        <v>321</v>
      </c>
      <c r="C58" s="180">
        <v>440</v>
      </c>
      <c r="D58" s="180">
        <v>252</v>
      </c>
    </row>
    <row r="59" spans="2:9" x14ac:dyDescent="0.15">
      <c r="B59" s="180" t="s">
        <v>338</v>
      </c>
      <c r="C59" s="180">
        <v>438</v>
      </c>
      <c r="D59" s="180">
        <v>251</v>
      </c>
    </row>
  </sheetData>
  <mergeCells count="2">
    <mergeCell ref="A1:I2"/>
    <mergeCell ref="A6:I6"/>
  </mergeCells>
  <phoneticPr fontId="2"/>
  <pageMargins left="0.75" right="0.75" top="1.48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57"/>
  <sheetViews>
    <sheetView view="pageBreakPreview" zoomScale="90" zoomScaleNormal="100" zoomScaleSheetLayoutView="90" workbookViewId="0">
      <selection activeCell="J47" sqref="J47"/>
    </sheetView>
  </sheetViews>
  <sheetFormatPr defaultRowHeight="13.5" x14ac:dyDescent="0.15"/>
  <cols>
    <col min="1" max="1" width="11.75" customWidth="1"/>
  </cols>
  <sheetData>
    <row r="1" ht="13.5" customHeight="1" x14ac:dyDescent="0.15"/>
    <row r="2" ht="13.5" customHeight="1" x14ac:dyDescent="0.15"/>
    <row r="50" spans="2:15" x14ac:dyDescent="0.15">
      <c r="B50" s="228"/>
    </row>
    <row r="52" spans="2:15" x14ac:dyDescent="0.15">
      <c r="L52" t="s">
        <v>187</v>
      </c>
      <c r="M52" t="s">
        <v>188</v>
      </c>
      <c r="N52" t="s">
        <v>189</v>
      </c>
      <c r="O52" t="s">
        <v>27</v>
      </c>
    </row>
    <row r="53" spans="2:15" x14ac:dyDescent="0.15">
      <c r="C53" s="215"/>
      <c r="D53" s="216" t="s">
        <v>332</v>
      </c>
      <c r="E53" s="216" t="s">
        <v>333</v>
      </c>
      <c r="F53" s="216" t="s">
        <v>334</v>
      </c>
      <c r="G53" s="216" t="s">
        <v>335</v>
      </c>
      <c r="H53" s="236" t="s">
        <v>339</v>
      </c>
      <c r="J53" s="145"/>
      <c r="K53" s="186" t="s">
        <v>287</v>
      </c>
      <c r="L53" s="66">
        <v>280588</v>
      </c>
      <c r="M53" s="66">
        <v>162115</v>
      </c>
      <c r="N53" s="66">
        <v>51867</v>
      </c>
      <c r="O53" s="66">
        <v>494570</v>
      </c>
    </row>
    <row r="54" spans="2:15" ht="13.5" customHeight="1" x14ac:dyDescent="0.15">
      <c r="C54" s="217" t="s">
        <v>187</v>
      </c>
      <c r="D54" s="217">
        <v>291332</v>
      </c>
      <c r="E54" s="217">
        <v>280588</v>
      </c>
      <c r="F54" s="217">
        <v>274485</v>
      </c>
      <c r="G54" s="215">
        <v>260955</v>
      </c>
      <c r="H54" s="235">
        <v>261108</v>
      </c>
      <c r="J54" s="593" t="s">
        <v>342</v>
      </c>
      <c r="K54" s="186" t="s">
        <v>360</v>
      </c>
      <c r="L54" s="66">
        <v>274485</v>
      </c>
      <c r="M54" s="66">
        <v>161983</v>
      </c>
      <c r="N54" s="66">
        <v>50507</v>
      </c>
      <c r="O54" s="66">
        <v>486975</v>
      </c>
    </row>
    <row r="55" spans="2:15" x14ac:dyDescent="0.15">
      <c r="C55" s="217" t="s">
        <v>188</v>
      </c>
      <c r="D55" s="217">
        <v>157766</v>
      </c>
      <c r="E55" s="217">
        <v>162115</v>
      </c>
      <c r="F55" s="217">
        <v>161983</v>
      </c>
      <c r="G55" s="215">
        <v>166882</v>
      </c>
      <c r="H55" s="235">
        <v>180618</v>
      </c>
      <c r="J55" s="593"/>
      <c r="K55" s="186" t="s">
        <v>361</v>
      </c>
      <c r="L55" s="66">
        <v>260955</v>
      </c>
      <c r="M55" s="66">
        <v>166882</v>
      </c>
      <c r="N55" s="66">
        <v>48902</v>
      </c>
      <c r="O55" s="66">
        <v>476739</v>
      </c>
    </row>
    <row r="56" spans="2:15" x14ac:dyDescent="0.15">
      <c r="C56" s="217" t="s">
        <v>189</v>
      </c>
      <c r="D56" s="217">
        <v>51085</v>
      </c>
      <c r="E56" s="217">
        <v>51867</v>
      </c>
      <c r="F56" s="217">
        <v>50507</v>
      </c>
      <c r="G56" s="215">
        <v>48902</v>
      </c>
      <c r="H56" s="235">
        <v>47715</v>
      </c>
      <c r="J56" s="237"/>
      <c r="K56" s="267" t="s">
        <v>362</v>
      </c>
      <c r="L56" s="243">
        <v>261108</v>
      </c>
      <c r="M56" s="243">
        <v>180618</v>
      </c>
      <c r="N56" s="243">
        <v>47715</v>
      </c>
      <c r="O56" s="243">
        <v>489441</v>
      </c>
    </row>
    <row r="57" spans="2:15" x14ac:dyDescent="0.15">
      <c r="K57" s="487" t="s">
        <v>415</v>
      </c>
      <c r="L57" s="488">
        <v>260836</v>
      </c>
      <c r="M57" s="488">
        <v>176766</v>
      </c>
      <c r="N57" s="488">
        <v>52620</v>
      </c>
      <c r="O57" s="488">
        <v>490222</v>
      </c>
    </row>
  </sheetData>
  <mergeCells count="1">
    <mergeCell ref="J54:J5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"/>
  <sheetViews>
    <sheetView view="pageBreakPreview" zoomScaleNormal="100" zoomScaleSheetLayoutView="100" workbookViewId="0">
      <selection activeCell="O52" sqref="O52"/>
    </sheetView>
  </sheetViews>
  <sheetFormatPr defaultRowHeight="12" x14ac:dyDescent="0.15"/>
  <cols>
    <col min="1" max="1" width="14.875" style="13" customWidth="1"/>
    <col min="2" max="2" width="9" style="109"/>
    <col min="3" max="3" width="9" style="114"/>
    <col min="4" max="4" width="9" style="109"/>
    <col min="5" max="5" width="9" style="114"/>
    <col min="6" max="9" width="9" style="13"/>
    <col min="10" max="10" width="9" style="12"/>
    <col min="11" max="16384" width="9" style="13"/>
  </cols>
  <sheetData>
    <row r="1" spans="1:10" s="9" customFormat="1" ht="21" customHeight="1" x14ac:dyDescent="0.15">
      <c r="A1" s="595" t="s">
        <v>42</v>
      </c>
      <c r="B1" s="595"/>
      <c r="C1" s="595"/>
      <c r="D1" s="595"/>
      <c r="E1" s="595"/>
      <c r="F1" s="595"/>
      <c r="G1" s="595"/>
      <c r="H1" s="595"/>
      <c r="I1" s="595"/>
      <c r="J1" s="8"/>
    </row>
    <row r="2" spans="1:10" s="10" customFormat="1" ht="13.5" customHeight="1" x14ac:dyDescent="0.15">
      <c r="A2" s="12" t="s">
        <v>43</v>
      </c>
      <c r="B2" s="105"/>
      <c r="C2" s="110"/>
      <c r="D2" s="105"/>
      <c r="E2" s="110"/>
      <c r="F2" s="12"/>
      <c r="G2" s="12"/>
      <c r="H2" s="12"/>
      <c r="I2" s="15" t="s">
        <v>371</v>
      </c>
      <c r="J2" s="12"/>
    </row>
    <row r="3" spans="1:10" ht="17.25" customHeight="1" x14ac:dyDescent="0.15">
      <c r="A3" s="596" t="s">
        <v>44</v>
      </c>
      <c r="B3" s="597" t="s">
        <v>45</v>
      </c>
      <c r="C3" s="597"/>
      <c r="D3" s="597" t="s">
        <v>46</v>
      </c>
      <c r="E3" s="597"/>
      <c r="F3" s="597" t="s">
        <v>47</v>
      </c>
      <c r="G3" s="597"/>
      <c r="H3" s="598" t="s">
        <v>48</v>
      </c>
      <c r="I3" s="599" t="s">
        <v>377</v>
      </c>
    </row>
    <row r="4" spans="1:10" ht="25.5" customHeight="1" x14ac:dyDescent="0.15">
      <c r="A4" s="596"/>
      <c r="B4" s="197" t="s">
        <v>49</v>
      </c>
      <c r="C4" s="198" t="s">
        <v>50</v>
      </c>
      <c r="D4" s="197" t="s">
        <v>49</v>
      </c>
      <c r="E4" s="198" t="s">
        <v>50</v>
      </c>
      <c r="F4" s="58" t="s">
        <v>51</v>
      </c>
      <c r="G4" s="58" t="s">
        <v>52</v>
      </c>
      <c r="H4" s="597"/>
      <c r="I4" s="599"/>
    </row>
    <row r="5" spans="1:10" ht="15.6" customHeight="1" x14ac:dyDescent="0.15">
      <c r="A5" s="14" t="s">
        <v>53</v>
      </c>
      <c r="B5" s="319">
        <v>18745</v>
      </c>
      <c r="C5" s="320">
        <v>52.8</v>
      </c>
      <c r="D5" s="321">
        <v>5958</v>
      </c>
      <c r="E5" s="320">
        <v>16.8</v>
      </c>
      <c r="F5" s="322">
        <v>15</v>
      </c>
      <c r="G5" s="322">
        <v>13</v>
      </c>
      <c r="H5" s="321">
        <v>1514</v>
      </c>
      <c r="I5" s="323" t="s">
        <v>378</v>
      </c>
    </row>
    <row r="6" spans="1:10" ht="15.6" customHeight="1" x14ac:dyDescent="0.15">
      <c r="A6" s="14" t="s">
        <v>54</v>
      </c>
      <c r="B6" s="324">
        <v>16633</v>
      </c>
      <c r="C6" s="320">
        <v>22.7</v>
      </c>
      <c r="D6" s="325">
        <v>8468</v>
      </c>
      <c r="E6" s="320">
        <v>11.6</v>
      </c>
      <c r="F6" s="322">
        <v>30</v>
      </c>
      <c r="G6" s="322">
        <v>15</v>
      </c>
      <c r="H6" s="325">
        <v>1043</v>
      </c>
      <c r="I6" s="326">
        <v>380</v>
      </c>
    </row>
    <row r="7" spans="1:10" ht="15.6" customHeight="1" x14ac:dyDescent="0.15">
      <c r="A7" s="14" t="s">
        <v>55</v>
      </c>
      <c r="B7" s="324">
        <v>19006</v>
      </c>
      <c r="C7" s="320">
        <v>93.6</v>
      </c>
      <c r="D7" s="325">
        <v>3121</v>
      </c>
      <c r="E7" s="320">
        <v>15.4</v>
      </c>
      <c r="F7" s="322">
        <v>9</v>
      </c>
      <c r="G7" s="322">
        <v>11</v>
      </c>
      <c r="H7" s="325">
        <v>598</v>
      </c>
      <c r="I7" s="326">
        <v>380</v>
      </c>
    </row>
    <row r="8" spans="1:10" ht="15.6" customHeight="1" x14ac:dyDescent="0.15">
      <c r="A8" s="14" t="s">
        <v>56</v>
      </c>
      <c r="B8" s="324">
        <v>19483</v>
      </c>
      <c r="C8" s="320">
        <v>48.2</v>
      </c>
      <c r="D8" s="325">
        <v>5359</v>
      </c>
      <c r="E8" s="320">
        <v>13.3</v>
      </c>
      <c r="F8" s="322">
        <v>22</v>
      </c>
      <c r="G8" s="322">
        <v>10</v>
      </c>
      <c r="H8" s="325">
        <v>796</v>
      </c>
      <c r="I8" s="326">
        <v>465</v>
      </c>
    </row>
    <row r="9" spans="1:10" ht="15.6" customHeight="1" x14ac:dyDescent="0.15">
      <c r="A9" s="14" t="s">
        <v>57</v>
      </c>
      <c r="B9" s="324">
        <v>17740</v>
      </c>
      <c r="C9" s="320">
        <v>46.9</v>
      </c>
      <c r="D9" s="325">
        <v>3771</v>
      </c>
      <c r="E9" s="320">
        <v>10</v>
      </c>
      <c r="F9" s="322">
        <v>15</v>
      </c>
      <c r="G9" s="322">
        <v>10</v>
      </c>
      <c r="H9" s="325">
        <v>1268</v>
      </c>
      <c r="I9" s="326">
        <v>345</v>
      </c>
    </row>
    <row r="10" spans="1:10" ht="15.6" customHeight="1" x14ac:dyDescent="0.15">
      <c r="A10" s="14" t="s">
        <v>58</v>
      </c>
      <c r="B10" s="324">
        <v>17467</v>
      </c>
      <c r="C10" s="320">
        <v>213</v>
      </c>
      <c r="D10" s="325">
        <v>2344</v>
      </c>
      <c r="E10" s="320">
        <v>28.6</v>
      </c>
      <c r="F10" s="322">
        <v>6</v>
      </c>
      <c r="G10" s="322">
        <v>6</v>
      </c>
      <c r="H10" s="325">
        <v>976</v>
      </c>
      <c r="I10" s="326">
        <v>250</v>
      </c>
    </row>
    <row r="11" spans="1:10" ht="15.6" customHeight="1" x14ac:dyDescent="0.15">
      <c r="A11" s="14" t="s">
        <v>59</v>
      </c>
      <c r="B11" s="324">
        <v>25224</v>
      </c>
      <c r="C11" s="320">
        <v>152.9</v>
      </c>
      <c r="D11" s="325">
        <v>2459</v>
      </c>
      <c r="E11" s="320">
        <v>14.9</v>
      </c>
      <c r="F11" s="322">
        <v>8</v>
      </c>
      <c r="G11" s="322">
        <v>7</v>
      </c>
      <c r="H11" s="325">
        <v>811</v>
      </c>
      <c r="I11" s="326">
        <v>300</v>
      </c>
    </row>
    <row r="12" spans="1:10" ht="15.6" customHeight="1" x14ac:dyDescent="0.15">
      <c r="A12" s="14" t="s">
        <v>60</v>
      </c>
      <c r="B12" s="324">
        <v>19648</v>
      </c>
      <c r="C12" s="320">
        <v>88.5</v>
      </c>
      <c r="D12" s="325">
        <v>3696</v>
      </c>
      <c r="E12" s="320">
        <v>16.600000000000001</v>
      </c>
      <c r="F12" s="322">
        <v>14</v>
      </c>
      <c r="G12" s="322">
        <v>9</v>
      </c>
      <c r="H12" s="325">
        <v>976</v>
      </c>
      <c r="I12" s="326">
        <v>250</v>
      </c>
    </row>
    <row r="13" spans="1:10" ht="15.6" customHeight="1" x14ac:dyDescent="0.15">
      <c r="A13" s="14" t="s">
        <v>61</v>
      </c>
      <c r="B13" s="324">
        <v>14135</v>
      </c>
      <c r="C13" s="320">
        <v>743.9</v>
      </c>
      <c r="D13" s="325">
        <v>2075</v>
      </c>
      <c r="E13" s="320">
        <v>109.2</v>
      </c>
      <c r="F13" s="322">
        <v>3</v>
      </c>
      <c r="G13" s="322">
        <v>9</v>
      </c>
      <c r="H13" s="325">
        <v>797</v>
      </c>
      <c r="I13" s="326">
        <v>275</v>
      </c>
    </row>
    <row r="14" spans="1:10" ht="15.6" customHeight="1" x14ac:dyDescent="0.15">
      <c r="A14" s="14" t="s">
        <v>62</v>
      </c>
      <c r="B14" s="324">
        <v>26487</v>
      </c>
      <c r="C14" s="320">
        <v>41.2</v>
      </c>
      <c r="D14" s="325">
        <v>6700</v>
      </c>
      <c r="E14" s="320">
        <v>10.4</v>
      </c>
      <c r="F14" s="322">
        <v>22</v>
      </c>
      <c r="G14" s="322">
        <v>16</v>
      </c>
      <c r="H14" s="325">
        <v>1084</v>
      </c>
      <c r="I14" s="326">
        <v>340</v>
      </c>
    </row>
    <row r="15" spans="1:10" ht="15.6" customHeight="1" x14ac:dyDescent="0.15">
      <c r="A15" s="14" t="s">
        <v>63</v>
      </c>
      <c r="B15" s="324">
        <v>23785</v>
      </c>
      <c r="C15" s="320">
        <v>46.5</v>
      </c>
      <c r="D15" s="325">
        <v>5284</v>
      </c>
      <c r="E15" s="320">
        <v>10.3</v>
      </c>
      <c r="F15" s="322">
        <v>22</v>
      </c>
      <c r="G15" s="322">
        <v>8</v>
      </c>
      <c r="H15" s="325">
        <v>931</v>
      </c>
      <c r="I15" s="326">
        <v>375</v>
      </c>
    </row>
    <row r="16" spans="1:10" ht="15.6" customHeight="1" x14ac:dyDescent="0.15">
      <c r="A16" s="14" t="s">
        <v>64</v>
      </c>
      <c r="B16" s="324">
        <v>16831</v>
      </c>
      <c r="C16" s="320">
        <v>34.1</v>
      </c>
      <c r="D16" s="325">
        <v>4267</v>
      </c>
      <c r="E16" s="320">
        <v>8.6999999999999993</v>
      </c>
      <c r="F16" s="322">
        <v>18</v>
      </c>
      <c r="G16" s="322">
        <v>8</v>
      </c>
      <c r="H16" s="325">
        <v>988</v>
      </c>
      <c r="I16" s="326">
        <v>380</v>
      </c>
    </row>
    <row r="17" spans="1:12" ht="15.6" customHeight="1" x14ac:dyDescent="0.15">
      <c r="A17" s="14" t="s">
        <v>65</v>
      </c>
      <c r="B17" s="324">
        <v>14147</v>
      </c>
      <c r="C17" s="320">
        <v>196.5</v>
      </c>
      <c r="D17" s="325">
        <v>2096</v>
      </c>
      <c r="E17" s="320">
        <v>29.1</v>
      </c>
      <c r="F17" s="322">
        <v>7</v>
      </c>
      <c r="G17" s="322">
        <v>7</v>
      </c>
      <c r="H17" s="325">
        <v>832</v>
      </c>
      <c r="I17" s="326">
        <v>275</v>
      </c>
    </row>
    <row r="18" spans="1:12" ht="15.6" customHeight="1" x14ac:dyDescent="0.15">
      <c r="A18" s="14" t="s">
        <v>66</v>
      </c>
      <c r="B18" s="324">
        <v>15842</v>
      </c>
      <c r="C18" s="320">
        <v>990.1</v>
      </c>
      <c r="D18" s="325">
        <v>2121</v>
      </c>
      <c r="E18" s="320">
        <v>132.6</v>
      </c>
      <c r="F18" s="322">
        <v>4</v>
      </c>
      <c r="G18" s="322">
        <v>8</v>
      </c>
      <c r="H18" s="325">
        <v>841</v>
      </c>
      <c r="I18" s="326">
        <v>275</v>
      </c>
    </row>
    <row r="19" spans="1:12" ht="15.6" customHeight="1" x14ac:dyDescent="0.15">
      <c r="A19" s="14" t="s">
        <v>67</v>
      </c>
      <c r="B19" s="324">
        <v>8613</v>
      </c>
      <c r="C19" s="320">
        <v>2153.3000000000002</v>
      </c>
      <c r="D19" s="325">
        <v>2078</v>
      </c>
      <c r="E19" s="320">
        <v>519.5</v>
      </c>
      <c r="F19" s="322">
        <v>6</v>
      </c>
      <c r="G19" s="322">
        <v>6</v>
      </c>
      <c r="H19" s="325">
        <v>458</v>
      </c>
      <c r="I19" s="326">
        <v>250</v>
      </c>
    </row>
    <row r="20" spans="1:12" ht="15.6" customHeight="1" x14ac:dyDescent="0.15">
      <c r="A20" s="14" t="s">
        <v>68</v>
      </c>
      <c r="B20" s="324">
        <v>15672</v>
      </c>
      <c r="C20" s="320">
        <v>200.9</v>
      </c>
      <c r="D20" s="325">
        <v>2263</v>
      </c>
      <c r="E20" s="320">
        <v>29</v>
      </c>
      <c r="F20" s="322">
        <v>7</v>
      </c>
      <c r="G20" s="322">
        <v>5</v>
      </c>
      <c r="H20" s="325">
        <v>840</v>
      </c>
      <c r="I20" s="326">
        <v>275</v>
      </c>
    </row>
    <row r="21" spans="1:12" ht="15.6" customHeight="1" x14ac:dyDescent="0.15">
      <c r="A21" s="14" t="s">
        <v>69</v>
      </c>
      <c r="B21" s="324">
        <v>10695</v>
      </c>
      <c r="C21" s="320">
        <v>108</v>
      </c>
      <c r="D21" s="325">
        <v>2176</v>
      </c>
      <c r="E21" s="320">
        <v>22</v>
      </c>
      <c r="F21" s="322">
        <v>8</v>
      </c>
      <c r="G21" s="322">
        <v>5</v>
      </c>
      <c r="H21" s="325">
        <v>885</v>
      </c>
      <c r="I21" s="326">
        <v>275</v>
      </c>
    </row>
    <row r="22" spans="1:12" ht="15.6" customHeight="1" x14ac:dyDescent="0.15">
      <c r="A22" s="14" t="s">
        <v>70</v>
      </c>
      <c r="B22" s="324">
        <v>11676</v>
      </c>
      <c r="C22" s="320">
        <v>486.5</v>
      </c>
      <c r="D22" s="325">
        <v>2138</v>
      </c>
      <c r="E22" s="320">
        <v>89.1</v>
      </c>
      <c r="F22" s="322">
        <v>3</v>
      </c>
      <c r="G22" s="322">
        <v>9</v>
      </c>
      <c r="H22" s="325">
        <v>831</v>
      </c>
      <c r="I22" s="326">
        <v>275</v>
      </c>
    </row>
    <row r="23" spans="1:12" ht="15.6" customHeight="1" x14ac:dyDescent="0.15">
      <c r="A23" s="14" t="s">
        <v>71</v>
      </c>
      <c r="B23" s="324">
        <v>18112</v>
      </c>
      <c r="C23" s="320">
        <v>296.89999999999998</v>
      </c>
      <c r="D23" s="325">
        <v>2127</v>
      </c>
      <c r="E23" s="320">
        <v>34.9</v>
      </c>
      <c r="F23" s="322">
        <v>7</v>
      </c>
      <c r="G23" s="322">
        <v>5</v>
      </c>
      <c r="H23" s="325">
        <v>891</v>
      </c>
      <c r="I23" s="326">
        <v>275</v>
      </c>
    </row>
    <row r="24" spans="1:12" ht="15.6" customHeight="1" x14ac:dyDescent="0.15">
      <c r="A24" s="14" t="s">
        <v>72</v>
      </c>
      <c r="B24" s="324">
        <v>10454</v>
      </c>
      <c r="C24" s="320">
        <v>126</v>
      </c>
      <c r="D24" s="325">
        <v>1925</v>
      </c>
      <c r="E24" s="320">
        <v>23.2</v>
      </c>
      <c r="F24" s="322">
        <v>8</v>
      </c>
      <c r="G24" s="322">
        <v>6</v>
      </c>
      <c r="H24" s="325">
        <v>813</v>
      </c>
      <c r="I24" s="326">
        <v>250</v>
      </c>
    </row>
    <row r="25" spans="1:12" ht="15.6" customHeight="1" x14ac:dyDescent="0.15">
      <c r="A25" s="14" t="s">
        <v>73</v>
      </c>
      <c r="B25" s="324">
        <v>32600</v>
      </c>
      <c r="C25" s="320">
        <v>182.1</v>
      </c>
      <c r="D25" s="325">
        <v>3494</v>
      </c>
      <c r="E25" s="320">
        <v>19.5</v>
      </c>
      <c r="F25" s="322">
        <v>11</v>
      </c>
      <c r="G25" s="322">
        <v>11</v>
      </c>
      <c r="H25" s="325">
        <v>680</v>
      </c>
      <c r="I25" s="326">
        <v>375</v>
      </c>
    </row>
    <row r="26" spans="1:12" ht="15.6" customHeight="1" x14ac:dyDescent="0.15">
      <c r="A26" s="14" t="s">
        <v>336</v>
      </c>
      <c r="B26" s="324">
        <v>14988</v>
      </c>
      <c r="C26" s="320">
        <v>108.6</v>
      </c>
      <c r="D26" s="325">
        <v>3034</v>
      </c>
      <c r="E26" s="320">
        <v>22</v>
      </c>
      <c r="F26" s="322">
        <v>8</v>
      </c>
      <c r="G26" s="322">
        <v>11</v>
      </c>
      <c r="H26" s="325">
        <v>782</v>
      </c>
      <c r="I26" s="326">
        <v>375</v>
      </c>
      <c r="L26" s="114"/>
    </row>
    <row r="27" spans="1:12" ht="15.6" customHeight="1" x14ac:dyDescent="0.15">
      <c r="A27" s="14" t="s">
        <v>182</v>
      </c>
      <c r="B27" s="324">
        <v>13345</v>
      </c>
      <c r="C27" s="320">
        <v>266.89999999999998</v>
      </c>
      <c r="D27" s="325">
        <v>2082</v>
      </c>
      <c r="E27" s="320">
        <v>41.6</v>
      </c>
      <c r="F27" s="322">
        <v>7</v>
      </c>
      <c r="G27" s="322">
        <v>6</v>
      </c>
      <c r="H27" s="325">
        <v>560</v>
      </c>
      <c r="I27" s="326">
        <v>395</v>
      </c>
    </row>
    <row r="28" spans="1:12" ht="15.6" customHeight="1" x14ac:dyDescent="0.15">
      <c r="A28" s="14" t="s">
        <v>183</v>
      </c>
      <c r="B28" s="324">
        <v>13219</v>
      </c>
      <c r="C28" s="320">
        <v>300.39999999999998</v>
      </c>
      <c r="D28" s="325">
        <v>1539</v>
      </c>
      <c r="E28" s="320">
        <v>35</v>
      </c>
      <c r="F28" s="322">
        <v>5</v>
      </c>
      <c r="G28" s="322">
        <v>7</v>
      </c>
      <c r="H28" s="325">
        <v>562</v>
      </c>
      <c r="I28" s="326">
        <v>375</v>
      </c>
    </row>
    <row r="29" spans="1:12" ht="15.6" customHeight="1" x14ac:dyDescent="0.15">
      <c r="A29" s="14" t="s">
        <v>184</v>
      </c>
      <c r="B29" s="324">
        <v>9761</v>
      </c>
      <c r="C29" s="320">
        <v>348.6</v>
      </c>
      <c r="D29" s="325">
        <v>2003</v>
      </c>
      <c r="E29" s="320">
        <v>71.5</v>
      </c>
      <c r="F29" s="322">
        <v>6</v>
      </c>
      <c r="G29" s="322">
        <v>7</v>
      </c>
      <c r="H29" s="325">
        <v>561</v>
      </c>
      <c r="I29" s="326">
        <v>375</v>
      </c>
    </row>
    <row r="30" spans="1:12" ht="15.6" customHeight="1" x14ac:dyDescent="0.15">
      <c r="A30" s="14" t="s">
        <v>185</v>
      </c>
      <c r="B30" s="324">
        <v>8478</v>
      </c>
      <c r="C30" s="320">
        <v>201.9</v>
      </c>
      <c r="D30" s="325">
        <v>1819</v>
      </c>
      <c r="E30" s="320">
        <v>43.3</v>
      </c>
      <c r="F30" s="322">
        <v>6</v>
      </c>
      <c r="G30" s="322">
        <v>6</v>
      </c>
      <c r="H30" s="325">
        <v>561</v>
      </c>
      <c r="I30" s="326">
        <v>375</v>
      </c>
    </row>
    <row r="31" spans="1:12" ht="15.6" customHeight="1" x14ac:dyDescent="0.15">
      <c r="A31" s="56" t="s">
        <v>27</v>
      </c>
      <c r="B31" s="327">
        <v>432786</v>
      </c>
      <c r="C31" s="328">
        <v>84.4</v>
      </c>
      <c r="D31" s="327">
        <v>84397</v>
      </c>
      <c r="E31" s="328">
        <v>16.5</v>
      </c>
      <c r="F31" s="327">
        <v>277</v>
      </c>
      <c r="G31" s="327">
        <v>221</v>
      </c>
      <c r="H31" s="329">
        <v>21879</v>
      </c>
      <c r="I31" s="330">
        <v>8160</v>
      </c>
      <c r="K31" s="39"/>
    </row>
    <row r="32" spans="1:12" s="21" customFormat="1" ht="17.25" customHeight="1" x14ac:dyDescent="0.15">
      <c r="A32" s="594" t="s">
        <v>349</v>
      </c>
      <c r="B32" s="594"/>
      <c r="C32" s="594"/>
      <c r="D32" s="594"/>
      <c r="E32" s="594"/>
      <c r="F32" s="594"/>
      <c r="G32" s="594"/>
      <c r="H32" s="594"/>
      <c r="I32" s="594"/>
    </row>
    <row r="33" spans="1:10" s="10" customFormat="1" ht="13.5" customHeight="1" x14ac:dyDescent="0.15">
      <c r="A33" s="83" t="s">
        <v>379</v>
      </c>
      <c r="B33" s="107"/>
      <c r="C33" s="112"/>
      <c r="D33" s="107"/>
      <c r="E33" s="112"/>
      <c r="F33" s="83"/>
      <c r="G33" s="83"/>
      <c r="H33" s="83"/>
      <c r="I33" s="117"/>
      <c r="J33" s="12"/>
    </row>
  </sheetData>
  <mergeCells count="8">
    <mergeCell ref="A32:I32"/>
    <mergeCell ref="A1:I1"/>
    <mergeCell ref="A3:A4"/>
    <mergeCell ref="B3:C3"/>
    <mergeCell ref="D3:E3"/>
    <mergeCell ref="F3:G3"/>
    <mergeCell ref="H3:H4"/>
    <mergeCell ref="I3:I4"/>
  </mergeCells>
  <phoneticPr fontId="2"/>
  <printOptions horizontalCentered="1"/>
  <pageMargins left="0.75" right="0.64" top="0.78740157480314965" bottom="0.62992125984251968" header="0.23622047244094491" footer="0.1574803149606299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6"/>
  <sheetViews>
    <sheetView view="pageBreakPreview" zoomScaleNormal="100" zoomScaleSheetLayoutView="100" workbookViewId="0">
      <selection activeCell="J13" sqref="J13"/>
    </sheetView>
  </sheetViews>
  <sheetFormatPr defaultRowHeight="12" x14ac:dyDescent="0.15"/>
  <cols>
    <col min="1" max="1" width="14.875" style="13" customWidth="1"/>
    <col min="2" max="2" width="9" style="109"/>
    <col min="3" max="3" width="9" style="114"/>
    <col min="4" max="4" width="9" style="109"/>
    <col min="5" max="5" width="9" style="114"/>
    <col min="6" max="9" width="9" style="13"/>
    <col min="10" max="10" width="9" style="12"/>
    <col min="11" max="16384" width="9" style="13"/>
  </cols>
  <sheetData>
    <row r="1" spans="1:12" ht="17.25" customHeight="1" x14ac:dyDescent="0.2">
      <c r="A1" s="600" t="s">
        <v>74</v>
      </c>
      <c r="B1" s="600"/>
      <c r="C1" s="600"/>
      <c r="D1" s="600"/>
      <c r="E1" s="600"/>
      <c r="F1" s="600"/>
      <c r="G1" s="600"/>
      <c r="H1" s="600"/>
      <c r="I1" s="600"/>
    </row>
    <row r="2" spans="1:12" ht="17.25" customHeight="1" x14ac:dyDescent="0.15">
      <c r="A2" s="12" t="s">
        <v>43</v>
      </c>
      <c r="B2" s="105"/>
      <c r="C2" s="110"/>
      <c r="D2" s="105"/>
      <c r="E2" s="110"/>
      <c r="F2" s="12"/>
      <c r="G2" s="12"/>
      <c r="H2" s="12"/>
      <c r="I2" s="15" t="s">
        <v>371</v>
      </c>
    </row>
    <row r="3" spans="1:12" ht="17.25" customHeight="1" x14ac:dyDescent="0.15">
      <c r="A3" s="596" t="s">
        <v>44</v>
      </c>
      <c r="B3" s="597" t="s">
        <v>45</v>
      </c>
      <c r="C3" s="597"/>
      <c r="D3" s="597" t="s">
        <v>46</v>
      </c>
      <c r="E3" s="597"/>
      <c r="F3" s="597" t="s">
        <v>47</v>
      </c>
      <c r="G3" s="597"/>
      <c r="H3" s="598" t="s">
        <v>48</v>
      </c>
      <c r="I3" s="599" t="s">
        <v>377</v>
      </c>
    </row>
    <row r="4" spans="1:12" ht="25.5" customHeight="1" x14ac:dyDescent="0.15">
      <c r="A4" s="596"/>
      <c r="B4" s="106" t="s">
        <v>49</v>
      </c>
      <c r="C4" s="111" t="s">
        <v>50</v>
      </c>
      <c r="D4" s="106" t="s">
        <v>49</v>
      </c>
      <c r="E4" s="111" t="s">
        <v>50</v>
      </c>
      <c r="F4" s="560" t="s">
        <v>51</v>
      </c>
      <c r="G4" s="560" t="s">
        <v>52</v>
      </c>
      <c r="H4" s="597"/>
      <c r="I4" s="599"/>
    </row>
    <row r="5" spans="1:12" ht="15" customHeight="1" x14ac:dyDescent="0.15">
      <c r="A5" s="14" t="s">
        <v>75</v>
      </c>
      <c r="B5" s="319">
        <v>27015</v>
      </c>
      <c r="C5" s="320">
        <v>33.9</v>
      </c>
      <c r="D5" s="321">
        <v>8910</v>
      </c>
      <c r="E5" s="320">
        <v>11.2</v>
      </c>
      <c r="F5" s="322">
        <v>31</v>
      </c>
      <c r="G5" s="322">
        <v>25</v>
      </c>
      <c r="H5" s="322">
        <v>2244</v>
      </c>
      <c r="I5" s="331">
        <v>380</v>
      </c>
    </row>
    <row r="6" spans="1:12" ht="15" customHeight="1" x14ac:dyDescent="0.15">
      <c r="A6" s="14" t="s">
        <v>76</v>
      </c>
      <c r="B6" s="324">
        <v>60049</v>
      </c>
      <c r="C6" s="320">
        <v>159.69999999999999</v>
      </c>
      <c r="D6" s="325">
        <v>8630</v>
      </c>
      <c r="E6" s="320">
        <v>23</v>
      </c>
      <c r="F6" s="322">
        <v>20</v>
      </c>
      <c r="G6" s="322">
        <v>23</v>
      </c>
      <c r="H6" s="322">
        <v>1752</v>
      </c>
      <c r="I6" s="332" t="s">
        <v>22</v>
      </c>
    </row>
    <row r="7" spans="1:12" ht="15" customHeight="1" x14ac:dyDescent="0.15">
      <c r="A7" s="14" t="s">
        <v>77</v>
      </c>
      <c r="B7" s="324">
        <v>24730</v>
      </c>
      <c r="C7" s="320">
        <v>56</v>
      </c>
      <c r="D7" s="325">
        <v>5848</v>
      </c>
      <c r="E7" s="320">
        <v>13.2</v>
      </c>
      <c r="F7" s="322">
        <v>16</v>
      </c>
      <c r="G7" s="322">
        <v>15</v>
      </c>
      <c r="H7" s="322">
        <v>845</v>
      </c>
      <c r="I7" s="331">
        <v>380</v>
      </c>
    </row>
    <row r="8" spans="1:12" ht="15" customHeight="1" x14ac:dyDescent="0.15">
      <c r="A8" s="14" t="s">
        <v>78</v>
      </c>
      <c r="B8" s="324">
        <v>33008</v>
      </c>
      <c r="C8" s="320">
        <v>131</v>
      </c>
      <c r="D8" s="325">
        <v>4548</v>
      </c>
      <c r="E8" s="320">
        <v>18</v>
      </c>
      <c r="F8" s="322">
        <v>13</v>
      </c>
      <c r="G8" s="322">
        <v>10</v>
      </c>
      <c r="H8" s="322">
        <v>1044</v>
      </c>
      <c r="I8" s="331">
        <v>375</v>
      </c>
    </row>
    <row r="9" spans="1:12" ht="15" customHeight="1" x14ac:dyDescent="0.15">
      <c r="A9" s="14" t="s">
        <v>79</v>
      </c>
      <c r="B9" s="324">
        <v>20421</v>
      </c>
      <c r="C9" s="320">
        <v>62.6</v>
      </c>
      <c r="D9" s="325">
        <v>4196</v>
      </c>
      <c r="E9" s="320">
        <v>12.9</v>
      </c>
      <c r="F9" s="322">
        <v>12</v>
      </c>
      <c r="G9" s="322">
        <v>18</v>
      </c>
      <c r="H9" s="322">
        <v>1362</v>
      </c>
      <c r="I9" s="333" t="s">
        <v>22</v>
      </c>
    </row>
    <row r="10" spans="1:12" s="12" customFormat="1" ht="15" customHeight="1" x14ac:dyDescent="0.15">
      <c r="A10" s="14" t="s">
        <v>80</v>
      </c>
      <c r="B10" s="324">
        <v>16119</v>
      </c>
      <c r="C10" s="320">
        <v>447.8</v>
      </c>
      <c r="D10" s="325">
        <v>2512</v>
      </c>
      <c r="E10" s="320">
        <v>69.8</v>
      </c>
      <c r="F10" s="322">
        <v>4</v>
      </c>
      <c r="G10" s="322">
        <v>10</v>
      </c>
      <c r="H10" s="322">
        <v>653</v>
      </c>
      <c r="I10" s="331">
        <v>380</v>
      </c>
      <c r="K10" s="13"/>
      <c r="L10" s="13"/>
    </row>
    <row r="11" spans="1:12" s="12" customFormat="1" ht="15" customHeight="1" x14ac:dyDescent="0.15">
      <c r="A11" s="14" t="s">
        <v>81</v>
      </c>
      <c r="B11" s="324">
        <v>18293</v>
      </c>
      <c r="C11" s="320">
        <v>630.79999999999995</v>
      </c>
      <c r="D11" s="325">
        <v>2297</v>
      </c>
      <c r="E11" s="320">
        <v>79.2</v>
      </c>
      <c r="F11" s="322">
        <v>4</v>
      </c>
      <c r="G11" s="322">
        <v>9</v>
      </c>
      <c r="H11" s="322">
        <v>653</v>
      </c>
      <c r="I11" s="331">
        <v>275</v>
      </c>
      <c r="K11" s="13"/>
      <c r="L11" s="13"/>
    </row>
    <row r="12" spans="1:12" s="12" customFormat="1" ht="15" customHeight="1" x14ac:dyDescent="0.15">
      <c r="A12" s="14" t="s">
        <v>82</v>
      </c>
      <c r="B12" s="324">
        <v>19101</v>
      </c>
      <c r="C12" s="320">
        <v>276.8</v>
      </c>
      <c r="D12" s="325">
        <v>2626</v>
      </c>
      <c r="E12" s="320">
        <v>38.1</v>
      </c>
      <c r="F12" s="322">
        <v>4</v>
      </c>
      <c r="G12" s="322">
        <v>12</v>
      </c>
      <c r="H12" s="322">
        <v>650</v>
      </c>
      <c r="I12" s="331">
        <v>380</v>
      </c>
      <c r="K12" s="13"/>
      <c r="L12" s="13"/>
    </row>
    <row r="13" spans="1:12" s="12" customFormat="1" ht="15" customHeight="1" x14ac:dyDescent="0.15">
      <c r="A13" s="14" t="s">
        <v>83</v>
      </c>
      <c r="B13" s="324">
        <v>23941</v>
      </c>
      <c r="C13" s="320">
        <v>234.7</v>
      </c>
      <c r="D13" s="325">
        <v>3176</v>
      </c>
      <c r="E13" s="320">
        <v>31.1</v>
      </c>
      <c r="F13" s="322">
        <v>8</v>
      </c>
      <c r="G13" s="322">
        <v>12</v>
      </c>
      <c r="H13" s="322">
        <v>848</v>
      </c>
      <c r="I13" s="331">
        <v>380</v>
      </c>
      <c r="K13" s="13"/>
      <c r="L13" s="13"/>
    </row>
    <row r="14" spans="1:12" s="12" customFormat="1" ht="15" customHeight="1" x14ac:dyDescent="0.15">
      <c r="A14" s="14" t="s">
        <v>186</v>
      </c>
      <c r="B14" s="324">
        <v>32827</v>
      </c>
      <c r="C14" s="320">
        <v>155.6</v>
      </c>
      <c r="D14" s="325">
        <v>7377</v>
      </c>
      <c r="E14" s="320">
        <v>35</v>
      </c>
      <c r="F14" s="322">
        <v>11</v>
      </c>
      <c r="G14" s="322">
        <v>22</v>
      </c>
      <c r="H14" s="322">
        <v>2179</v>
      </c>
      <c r="I14" s="331">
        <v>425</v>
      </c>
      <c r="K14" s="13"/>
      <c r="L14" s="13"/>
    </row>
    <row r="15" spans="1:12" s="12" customFormat="1" ht="15" customHeight="1" x14ac:dyDescent="0.15">
      <c r="A15" s="57" t="s">
        <v>27</v>
      </c>
      <c r="B15" s="334">
        <v>275504</v>
      </c>
      <c r="C15" s="335">
        <v>104.4</v>
      </c>
      <c r="D15" s="334">
        <v>50120</v>
      </c>
      <c r="E15" s="335">
        <v>19</v>
      </c>
      <c r="F15" s="334">
        <v>123</v>
      </c>
      <c r="G15" s="334">
        <v>156</v>
      </c>
      <c r="H15" s="334">
        <v>12230</v>
      </c>
      <c r="I15" s="330">
        <v>2975</v>
      </c>
      <c r="K15" s="13"/>
      <c r="L15" s="13"/>
    </row>
    <row r="16" spans="1:12" s="12" customFormat="1" x14ac:dyDescent="0.15">
      <c r="A16" s="12" t="s">
        <v>348</v>
      </c>
      <c r="B16" s="108"/>
      <c r="C16" s="113"/>
      <c r="D16" s="108"/>
      <c r="E16" s="113"/>
      <c r="F16" s="7"/>
      <c r="G16" s="7"/>
      <c r="H16" s="7"/>
      <c r="I16" s="7"/>
      <c r="K16" s="13"/>
      <c r="L16" s="13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2"/>
  <printOptions horizontalCentered="1"/>
  <pageMargins left="0.75" right="0.64" top="0.78740157480314965" bottom="0.62992125984251968" header="0.23622047244094491" footer="0.1574803149606299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5"/>
  <sheetViews>
    <sheetView view="pageBreakPreview" topLeftCell="A13" zoomScale="80" zoomScaleNormal="100" zoomScaleSheetLayoutView="80" workbookViewId="0">
      <selection activeCell="Q44" sqref="Q44"/>
    </sheetView>
  </sheetViews>
  <sheetFormatPr defaultRowHeight="15.75" customHeight="1" x14ac:dyDescent="0.15"/>
  <cols>
    <col min="1" max="1" width="18.5" style="98" customWidth="1"/>
    <col min="2" max="2" width="6.625" style="98" customWidth="1"/>
    <col min="3" max="3" width="7.5" style="98" customWidth="1"/>
    <col min="4" max="12" width="6.625" style="98" customWidth="1"/>
    <col min="13" max="13" width="10.625" style="98" customWidth="1"/>
    <col min="14" max="23" width="7.125" style="98" customWidth="1"/>
    <col min="24" max="24" width="9.125" style="98" bestFit="1" customWidth="1"/>
    <col min="25" max="16384" width="9" style="98"/>
  </cols>
  <sheetData>
    <row r="1" spans="1:21" s="9" customFormat="1" ht="24" customHeight="1" x14ac:dyDescent="0.15">
      <c r="A1" s="595" t="s">
        <v>331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</row>
    <row r="2" spans="1:21" ht="18" customHeight="1" x14ac:dyDescent="0.15">
      <c r="A2" s="292" t="s">
        <v>239</v>
      </c>
      <c r="L2" s="11" t="s">
        <v>297</v>
      </c>
      <c r="P2" s="100"/>
      <c r="U2" s="10"/>
    </row>
    <row r="3" spans="1:21" ht="15.75" customHeight="1" x14ac:dyDescent="0.15">
      <c r="A3" s="613" t="s">
        <v>44</v>
      </c>
      <c r="B3" s="614" t="s">
        <v>173</v>
      </c>
      <c r="C3" s="603" t="s">
        <v>174</v>
      </c>
      <c r="D3" s="606" t="s">
        <v>281</v>
      </c>
      <c r="E3" s="607"/>
      <c r="F3" s="607"/>
      <c r="G3" s="607"/>
      <c r="H3" s="607"/>
      <c r="I3" s="608"/>
      <c r="J3" s="605" t="s">
        <v>175</v>
      </c>
      <c r="K3" s="601"/>
      <c r="L3" s="205" t="s">
        <v>176</v>
      </c>
      <c r="M3" s="100"/>
      <c r="N3" s="100"/>
    </row>
    <row r="4" spans="1:21" ht="15.75" customHeight="1" x14ac:dyDescent="0.15">
      <c r="A4" s="613"/>
      <c r="B4" s="615"/>
      <c r="C4" s="604"/>
      <c r="D4" s="205" t="s">
        <v>177</v>
      </c>
      <c r="E4" s="208" t="s">
        <v>280</v>
      </c>
      <c r="F4" s="205" t="s">
        <v>327</v>
      </c>
      <c r="G4" s="208" t="s">
        <v>328</v>
      </c>
      <c r="H4" s="205" t="s">
        <v>329</v>
      </c>
      <c r="I4" s="213" t="s">
        <v>330</v>
      </c>
      <c r="J4" s="212" t="s">
        <v>234</v>
      </c>
      <c r="K4" s="209" t="s">
        <v>235</v>
      </c>
      <c r="L4" s="209" t="s">
        <v>234</v>
      </c>
    </row>
    <row r="5" spans="1:21" s="97" customFormat="1" ht="15.75" customHeight="1" x14ac:dyDescent="0.15">
      <c r="A5" s="210" t="s">
        <v>372</v>
      </c>
      <c r="B5" s="278">
        <v>270</v>
      </c>
      <c r="C5" s="278">
        <v>5323</v>
      </c>
      <c r="D5" s="279">
        <v>841</v>
      </c>
      <c r="E5" s="280">
        <v>918</v>
      </c>
      <c r="F5" s="279">
        <v>903</v>
      </c>
      <c r="G5" s="279">
        <v>855</v>
      </c>
      <c r="H5" s="279">
        <v>895</v>
      </c>
      <c r="I5" s="281">
        <v>911</v>
      </c>
      <c r="J5" s="282">
        <v>440</v>
      </c>
      <c r="K5" s="278">
        <v>61</v>
      </c>
      <c r="L5" s="283">
        <v>55</v>
      </c>
      <c r="M5" s="218"/>
      <c r="N5" s="207"/>
    </row>
    <row r="6" spans="1:21" s="97" customFormat="1" ht="15.75" customHeight="1" x14ac:dyDescent="0.15">
      <c r="A6" s="210">
        <v>28</v>
      </c>
      <c r="B6" s="278">
        <v>264</v>
      </c>
      <c r="C6" s="278">
        <v>5213</v>
      </c>
      <c r="D6" s="279">
        <v>821</v>
      </c>
      <c r="E6" s="280">
        <v>839</v>
      </c>
      <c r="F6" s="279">
        <v>911</v>
      </c>
      <c r="G6" s="279">
        <v>900</v>
      </c>
      <c r="H6" s="279">
        <v>850</v>
      </c>
      <c r="I6" s="281">
        <v>892</v>
      </c>
      <c r="J6" s="282">
        <v>438</v>
      </c>
      <c r="K6" s="278">
        <v>72</v>
      </c>
      <c r="L6" s="283">
        <v>49</v>
      </c>
      <c r="M6" s="218"/>
      <c r="N6" s="207"/>
    </row>
    <row r="7" spans="1:21" s="97" customFormat="1" ht="15.75" customHeight="1" x14ac:dyDescent="0.15">
      <c r="A7" s="454">
        <v>29</v>
      </c>
      <c r="B7" s="455">
        <v>265</v>
      </c>
      <c r="C7" s="455">
        <v>5127</v>
      </c>
      <c r="D7" s="455">
        <v>803</v>
      </c>
      <c r="E7" s="455">
        <v>825</v>
      </c>
      <c r="F7" s="455">
        <v>840</v>
      </c>
      <c r="G7" s="455">
        <v>911</v>
      </c>
      <c r="H7" s="455">
        <v>901</v>
      </c>
      <c r="I7" s="456">
        <v>847</v>
      </c>
      <c r="J7" s="457">
        <v>441</v>
      </c>
      <c r="K7" s="455">
        <v>65</v>
      </c>
      <c r="L7" s="458">
        <v>46</v>
      </c>
      <c r="M7" s="218"/>
      <c r="N7" s="207"/>
    </row>
    <row r="8" spans="1:21" ht="15" customHeight="1" x14ac:dyDescent="0.15">
      <c r="A8" s="43" t="s">
        <v>53</v>
      </c>
      <c r="B8" s="278">
        <v>16</v>
      </c>
      <c r="C8" s="278">
        <v>355</v>
      </c>
      <c r="D8" s="279">
        <v>65</v>
      </c>
      <c r="E8" s="280">
        <v>64</v>
      </c>
      <c r="F8" s="279">
        <v>60</v>
      </c>
      <c r="G8" s="279">
        <v>61</v>
      </c>
      <c r="H8" s="279">
        <v>52</v>
      </c>
      <c r="I8" s="281">
        <v>53</v>
      </c>
      <c r="J8" s="282">
        <v>26</v>
      </c>
      <c r="K8" s="278">
        <v>5</v>
      </c>
      <c r="L8" s="283">
        <v>1</v>
      </c>
      <c r="M8" s="218"/>
      <c r="N8" s="100"/>
    </row>
    <row r="9" spans="1:21" ht="15" customHeight="1" x14ac:dyDescent="0.15">
      <c r="A9" s="43" t="s">
        <v>54</v>
      </c>
      <c r="B9" s="278">
        <v>28</v>
      </c>
      <c r="C9" s="278">
        <v>733</v>
      </c>
      <c r="D9" s="279">
        <v>104</v>
      </c>
      <c r="E9" s="280">
        <v>127</v>
      </c>
      <c r="F9" s="279">
        <v>147</v>
      </c>
      <c r="G9" s="279">
        <v>119</v>
      </c>
      <c r="H9" s="279">
        <v>133</v>
      </c>
      <c r="I9" s="281">
        <v>103</v>
      </c>
      <c r="J9" s="282">
        <v>44</v>
      </c>
      <c r="K9" s="278">
        <v>6</v>
      </c>
      <c r="L9" s="283">
        <v>2</v>
      </c>
      <c r="M9" s="218"/>
      <c r="N9" s="100"/>
    </row>
    <row r="10" spans="1:21" ht="15" customHeight="1" x14ac:dyDescent="0.15">
      <c r="A10" s="43" t="s">
        <v>55</v>
      </c>
      <c r="B10" s="278">
        <v>9</v>
      </c>
      <c r="C10" s="278">
        <v>203</v>
      </c>
      <c r="D10" s="279">
        <v>30</v>
      </c>
      <c r="E10" s="280">
        <v>31</v>
      </c>
      <c r="F10" s="279">
        <v>40</v>
      </c>
      <c r="G10" s="279">
        <v>40</v>
      </c>
      <c r="H10" s="279">
        <v>25</v>
      </c>
      <c r="I10" s="281">
        <v>37</v>
      </c>
      <c r="J10" s="282">
        <v>14</v>
      </c>
      <c r="K10" s="278">
        <v>3</v>
      </c>
      <c r="L10" s="283">
        <v>2</v>
      </c>
      <c r="M10" s="218"/>
      <c r="N10" s="100"/>
    </row>
    <row r="11" spans="1:21" ht="15" customHeight="1" x14ac:dyDescent="0.15">
      <c r="A11" s="43" t="s">
        <v>56</v>
      </c>
      <c r="B11" s="278">
        <v>17</v>
      </c>
      <c r="C11" s="278">
        <v>404</v>
      </c>
      <c r="D11" s="279">
        <v>67</v>
      </c>
      <c r="E11" s="280">
        <v>58</v>
      </c>
      <c r="F11" s="279">
        <v>65</v>
      </c>
      <c r="G11" s="279">
        <v>78</v>
      </c>
      <c r="H11" s="279">
        <v>71</v>
      </c>
      <c r="I11" s="281">
        <v>65</v>
      </c>
      <c r="J11" s="282">
        <v>25</v>
      </c>
      <c r="K11" s="278">
        <v>5</v>
      </c>
      <c r="L11" s="283">
        <v>1</v>
      </c>
      <c r="M11" s="218"/>
      <c r="N11" s="100"/>
    </row>
    <row r="12" spans="1:21" ht="15" customHeight="1" x14ac:dyDescent="0.15">
      <c r="A12" s="43" t="s">
        <v>57</v>
      </c>
      <c r="B12" s="278">
        <v>15</v>
      </c>
      <c r="C12" s="278">
        <v>378</v>
      </c>
      <c r="D12" s="279">
        <v>63</v>
      </c>
      <c r="E12" s="280">
        <v>55</v>
      </c>
      <c r="F12" s="279">
        <v>56</v>
      </c>
      <c r="G12" s="279">
        <v>79</v>
      </c>
      <c r="H12" s="279">
        <v>70</v>
      </c>
      <c r="I12" s="281">
        <v>55</v>
      </c>
      <c r="J12" s="282">
        <v>24</v>
      </c>
      <c r="K12" s="278">
        <v>6</v>
      </c>
      <c r="L12" s="283">
        <v>1</v>
      </c>
      <c r="M12" s="218"/>
      <c r="N12" s="100"/>
    </row>
    <row r="13" spans="1:21" ht="15" customHeight="1" x14ac:dyDescent="0.15">
      <c r="A13" s="43" t="s">
        <v>58</v>
      </c>
      <c r="B13" s="278">
        <v>7</v>
      </c>
      <c r="C13" s="278">
        <v>82</v>
      </c>
      <c r="D13" s="279">
        <v>17</v>
      </c>
      <c r="E13" s="280">
        <v>9</v>
      </c>
      <c r="F13" s="279">
        <v>12</v>
      </c>
      <c r="G13" s="279">
        <v>13</v>
      </c>
      <c r="H13" s="279">
        <v>14</v>
      </c>
      <c r="I13" s="281">
        <v>17</v>
      </c>
      <c r="J13" s="282">
        <v>11</v>
      </c>
      <c r="K13" s="278">
        <v>1</v>
      </c>
      <c r="L13" s="283">
        <v>2</v>
      </c>
      <c r="M13" s="218"/>
      <c r="N13" s="100"/>
    </row>
    <row r="14" spans="1:21" ht="15" customHeight="1" x14ac:dyDescent="0.15">
      <c r="A14" s="43" t="s">
        <v>59</v>
      </c>
      <c r="B14" s="278">
        <v>9</v>
      </c>
      <c r="C14" s="278">
        <v>165</v>
      </c>
      <c r="D14" s="279">
        <v>26</v>
      </c>
      <c r="E14" s="280">
        <v>22</v>
      </c>
      <c r="F14" s="279">
        <v>31</v>
      </c>
      <c r="G14" s="279">
        <v>20</v>
      </c>
      <c r="H14" s="279">
        <v>29</v>
      </c>
      <c r="I14" s="281">
        <v>37</v>
      </c>
      <c r="J14" s="282">
        <v>14</v>
      </c>
      <c r="K14" s="278">
        <v>1</v>
      </c>
      <c r="L14" s="283">
        <v>3</v>
      </c>
      <c r="M14" s="218"/>
      <c r="N14" s="100"/>
    </row>
    <row r="15" spans="1:21" ht="15" customHeight="1" x14ac:dyDescent="0.15">
      <c r="A15" s="43" t="s">
        <v>60</v>
      </c>
      <c r="B15" s="278">
        <v>10</v>
      </c>
      <c r="C15" s="278">
        <v>222</v>
      </c>
      <c r="D15" s="279">
        <v>35</v>
      </c>
      <c r="E15" s="280">
        <v>39</v>
      </c>
      <c r="F15" s="279">
        <v>35</v>
      </c>
      <c r="G15" s="279">
        <v>33</v>
      </c>
      <c r="H15" s="279">
        <v>33</v>
      </c>
      <c r="I15" s="281">
        <v>47</v>
      </c>
      <c r="J15" s="282">
        <v>17</v>
      </c>
      <c r="K15" s="278">
        <v>3</v>
      </c>
      <c r="L15" s="283">
        <v>3</v>
      </c>
      <c r="M15" s="218"/>
      <c r="N15" s="100"/>
    </row>
    <row r="16" spans="1:21" ht="15" customHeight="1" x14ac:dyDescent="0.15">
      <c r="A16" s="43" t="s">
        <v>61</v>
      </c>
      <c r="B16" s="278">
        <v>3</v>
      </c>
      <c r="C16" s="278">
        <v>19</v>
      </c>
      <c r="D16" s="279">
        <v>3</v>
      </c>
      <c r="E16" s="280">
        <v>3</v>
      </c>
      <c r="F16" s="279">
        <v>3</v>
      </c>
      <c r="G16" s="279">
        <v>3</v>
      </c>
      <c r="H16" s="279">
        <v>3</v>
      </c>
      <c r="I16" s="281">
        <v>4</v>
      </c>
      <c r="J16" s="282">
        <v>8</v>
      </c>
      <c r="K16" s="278">
        <v>1</v>
      </c>
      <c r="L16" s="283">
        <v>2</v>
      </c>
      <c r="M16" s="218"/>
      <c r="N16" s="100"/>
    </row>
    <row r="17" spans="1:14" ht="15" customHeight="1" x14ac:dyDescent="0.15">
      <c r="A17" s="43" t="s">
        <v>62</v>
      </c>
      <c r="B17" s="278">
        <v>25</v>
      </c>
      <c r="C17" s="278">
        <v>643</v>
      </c>
      <c r="D17" s="279">
        <v>100</v>
      </c>
      <c r="E17" s="280">
        <v>107</v>
      </c>
      <c r="F17" s="279">
        <v>107</v>
      </c>
      <c r="G17" s="279">
        <v>117</v>
      </c>
      <c r="H17" s="279">
        <v>120</v>
      </c>
      <c r="I17" s="281">
        <v>92</v>
      </c>
      <c r="J17" s="282">
        <v>37</v>
      </c>
      <c r="K17" s="278">
        <v>4</v>
      </c>
      <c r="L17" s="283">
        <v>4</v>
      </c>
      <c r="M17" s="218"/>
      <c r="N17" s="100"/>
    </row>
    <row r="18" spans="1:14" ht="15" customHeight="1" x14ac:dyDescent="0.15">
      <c r="A18" s="43" t="s">
        <v>63</v>
      </c>
      <c r="B18" s="278">
        <v>22</v>
      </c>
      <c r="C18" s="278">
        <v>512</v>
      </c>
      <c r="D18" s="279">
        <v>73</v>
      </c>
      <c r="E18" s="280">
        <v>90</v>
      </c>
      <c r="F18" s="279">
        <v>92</v>
      </c>
      <c r="G18" s="279">
        <v>91</v>
      </c>
      <c r="H18" s="279">
        <v>87</v>
      </c>
      <c r="I18" s="281">
        <v>79</v>
      </c>
      <c r="J18" s="282">
        <v>32</v>
      </c>
      <c r="K18" s="278">
        <v>7</v>
      </c>
      <c r="L18" s="283">
        <v>1</v>
      </c>
      <c r="M18" s="218"/>
      <c r="N18" s="100"/>
    </row>
    <row r="19" spans="1:14" ht="15" customHeight="1" x14ac:dyDescent="0.15">
      <c r="A19" s="43" t="s">
        <v>64</v>
      </c>
      <c r="B19" s="278">
        <v>21</v>
      </c>
      <c r="C19" s="278">
        <v>493</v>
      </c>
      <c r="D19" s="279">
        <v>88</v>
      </c>
      <c r="E19" s="280">
        <v>78</v>
      </c>
      <c r="F19" s="279">
        <v>74</v>
      </c>
      <c r="G19" s="279">
        <v>71</v>
      </c>
      <c r="H19" s="279">
        <v>108</v>
      </c>
      <c r="I19" s="281">
        <v>74</v>
      </c>
      <c r="J19" s="282">
        <v>30</v>
      </c>
      <c r="K19" s="278">
        <v>3</v>
      </c>
      <c r="L19" s="283">
        <v>1</v>
      </c>
      <c r="M19" s="218"/>
      <c r="N19" s="100"/>
    </row>
    <row r="20" spans="1:14" ht="15" customHeight="1" x14ac:dyDescent="0.15">
      <c r="A20" s="43" t="s">
        <v>65</v>
      </c>
      <c r="B20" s="278">
        <v>7</v>
      </c>
      <c r="C20" s="278">
        <v>72</v>
      </c>
      <c r="D20" s="279">
        <v>11</v>
      </c>
      <c r="E20" s="280">
        <v>16</v>
      </c>
      <c r="F20" s="279">
        <v>11</v>
      </c>
      <c r="G20" s="279">
        <v>15</v>
      </c>
      <c r="H20" s="279">
        <v>11</v>
      </c>
      <c r="I20" s="281">
        <v>8</v>
      </c>
      <c r="J20" s="282">
        <v>12</v>
      </c>
      <c r="K20" s="279" t="s">
        <v>416</v>
      </c>
      <c r="L20" s="283">
        <v>2</v>
      </c>
      <c r="M20" s="218"/>
      <c r="N20" s="100"/>
    </row>
    <row r="21" spans="1:14" ht="15" customHeight="1" x14ac:dyDescent="0.15">
      <c r="A21" s="43" t="s">
        <v>66</v>
      </c>
      <c r="B21" s="278">
        <v>4</v>
      </c>
      <c r="C21" s="278">
        <v>16</v>
      </c>
      <c r="D21" s="279">
        <v>1</v>
      </c>
      <c r="E21" s="280">
        <v>1</v>
      </c>
      <c r="F21" s="279">
        <v>3</v>
      </c>
      <c r="G21" s="279">
        <v>4</v>
      </c>
      <c r="H21" s="279">
        <v>2</v>
      </c>
      <c r="I21" s="281">
        <v>5</v>
      </c>
      <c r="J21" s="282">
        <v>8</v>
      </c>
      <c r="K21" s="278">
        <v>1</v>
      </c>
      <c r="L21" s="283">
        <v>1</v>
      </c>
      <c r="M21" s="218"/>
      <c r="N21" s="100"/>
    </row>
    <row r="22" spans="1:14" ht="15" customHeight="1" x14ac:dyDescent="0.15">
      <c r="A22" s="43" t="s">
        <v>67</v>
      </c>
      <c r="B22" s="278">
        <v>2</v>
      </c>
      <c r="C22" s="278">
        <v>4</v>
      </c>
      <c r="D22" s="279">
        <v>0</v>
      </c>
      <c r="E22" s="279">
        <v>0</v>
      </c>
      <c r="F22" s="279" t="s">
        <v>407</v>
      </c>
      <c r="G22" s="279">
        <v>0</v>
      </c>
      <c r="H22" s="279" t="s">
        <v>408</v>
      </c>
      <c r="I22" s="281">
        <v>4</v>
      </c>
      <c r="J22" s="282">
        <v>5</v>
      </c>
      <c r="K22" s="279">
        <v>0</v>
      </c>
      <c r="L22" s="283">
        <v>1</v>
      </c>
      <c r="M22" s="218"/>
      <c r="N22" s="100"/>
    </row>
    <row r="23" spans="1:14" ht="15" customHeight="1" x14ac:dyDescent="0.15">
      <c r="A23" s="43" t="s">
        <v>68</v>
      </c>
      <c r="B23" s="278">
        <v>7</v>
      </c>
      <c r="C23" s="278">
        <v>78</v>
      </c>
      <c r="D23" s="279">
        <v>19</v>
      </c>
      <c r="E23" s="280">
        <v>9</v>
      </c>
      <c r="F23" s="279">
        <v>11</v>
      </c>
      <c r="G23" s="279">
        <v>13</v>
      </c>
      <c r="H23" s="279">
        <v>15</v>
      </c>
      <c r="I23" s="281">
        <v>11</v>
      </c>
      <c r="J23" s="282">
        <v>13</v>
      </c>
      <c r="K23" s="278">
        <v>1</v>
      </c>
      <c r="L23" s="283">
        <v>2</v>
      </c>
      <c r="M23" s="218"/>
      <c r="N23" s="100"/>
    </row>
    <row r="24" spans="1:14" ht="15" customHeight="1" x14ac:dyDescent="0.15">
      <c r="A24" s="43" t="s">
        <v>69</v>
      </c>
      <c r="B24" s="278">
        <v>8</v>
      </c>
      <c r="C24" s="278">
        <v>99</v>
      </c>
      <c r="D24" s="279">
        <v>15</v>
      </c>
      <c r="E24" s="280">
        <v>13</v>
      </c>
      <c r="F24" s="279">
        <v>10</v>
      </c>
      <c r="G24" s="279">
        <v>19</v>
      </c>
      <c r="H24" s="279">
        <v>20</v>
      </c>
      <c r="I24" s="281">
        <v>22</v>
      </c>
      <c r="J24" s="282">
        <v>14</v>
      </c>
      <c r="K24" s="278">
        <v>1</v>
      </c>
      <c r="L24" s="283">
        <v>1</v>
      </c>
      <c r="M24" s="218"/>
      <c r="N24" s="100"/>
    </row>
    <row r="25" spans="1:14" ht="15" customHeight="1" x14ac:dyDescent="0.15">
      <c r="A25" s="43" t="s">
        <v>70</v>
      </c>
      <c r="B25" s="278">
        <v>3</v>
      </c>
      <c r="C25" s="278">
        <v>24</v>
      </c>
      <c r="D25" s="279">
        <v>4</v>
      </c>
      <c r="E25" s="280">
        <v>1</v>
      </c>
      <c r="F25" s="279">
        <v>2</v>
      </c>
      <c r="G25" s="279">
        <v>6</v>
      </c>
      <c r="H25" s="279">
        <v>2</v>
      </c>
      <c r="I25" s="281">
        <v>9</v>
      </c>
      <c r="J25" s="282">
        <v>8</v>
      </c>
      <c r="K25" s="278">
        <v>1</v>
      </c>
      <c r="L25" s="283">
        <v>1</v>
      </c>
      <c r="M25" s="218"/>
      <c r="N25" s="100"/>
    </row>
    <row r="26" spans="1:14" ht="15" customHeight="1" x14ac:dyDescent="0.15">
      <c r="A26" s="43" t="s">
        <v>71</v>
      </c>
      <c r="B26" s="278">
        <v>7</v>
      </c>
      <c r="C26" s="278">
        <v>61</v>
      </c>
      <c r="D26" s="279">
        <v>5</v>
      </c>
      <c r="E26" s="280">
        <v>10</v>
      </c>
      <c r="F26" s="279">
        <v>11</v>
      </c>
      <c r="G26" s="279">
        <v>11</v>
      </c>
      <c r="H26" s="279">
        <v>14</v>
      </c>
      <c r="I26" s="281">
        <v>10</v>
      </c>
      <c r="J26" s="282">
        <v>11</v>
      </c>
      <c r="K26" s="278">
        <v>2</v>
      </c>
      <c r="L26" s="283">
        <v>2</v>
      </c>
      <c r="M26" s="218"/>
      <c r="N26" s="100"/>
    </row>
    <row r="27" spans="1:14" ht="15" customHeight="1" x14ac:dyDescent="0.15">
      <c r="A27" s="43" t="s">
        <v>72</v>
      </c>
      <c r="B27" s="278">
        <v>8</v>
      </c>
      <c r="C27" s="278">
        <v>83</v>
      </c>
      <c r="D27" s="279">
        <v>16</v>
      </c>
      <c r="E27" s="280">
        <v>17</v>
      </c>
      <c r="F27" s="279">
        <v>11</v>
      </c>
      <c r="G27" s="279">
        <v>10</v>
      </c>
      <c r="H27" s="279">
        <v>14</v>
      </c>
      <c r="I27" s="281">
        <v>15</v>
      </c>
      <c r="J27" s="282">
        <v>14</v>
      </c>
      <c r="K27" s="278">
        <v>3</v>
      </c>
      <c r="L27" s="283">
        <v>1</v>
      </c>
      <c r="M27" s="218"/>
      <c r="N27" s="100"/>
    </row>
    <row r="28" spans="1:14" ht="15" customHeight="1" x14ac:dyDescent="0.15">
      <c r="A28" s="43" t="s">
        <v>73</v>
      </c>
      <c r="B28" s="278">
        <v>9</v>
      </c>
      <c r="C28" s="278">
        <v>179</v>
      </c>
      <c r="D28" s="279">
        <v>25</v>
      </c>
      <c r="E28" s="280">
        <v>24</v>
      </c>
      <c r="F28" s="279">
        <v>23</v>
      </c>
      <c r="G28" s="279">
        <v>42</v>
      </c>
      <c r="H28" s="279">
        <v>34</v>
      </c>
      <c r="I28" s="281">
        <v>31</v>
      </c>
      <c r="J28" s="282">
        <v>18</v>
      </c>
      <c r="K28" s="278">
        <v>4</v>
      </c>
      <c r="L28" s="283">
        <v>4</v>
      </c>
      <c r="M28" s="218"/>
      <c r="N28" s="100"/>
    </row>
    <row r="29" spans="1:14" ht="15" customHeight="1" x14ac:dyDescent="0.15">
      <c r="A29" s="43" t="s">
        <v>336</v>
      </c>
      <c r="B29" s="278">
        <v>8</v>
      </c>
      <c r="C29" s="278">
        <v>138</v>
      </c>
      <c r="D29" s="279">
        <v>18</v>
      </c>
      <c r="E29" s="280">
        <v>24</v>
      </c>
      <c r="F29" s="279">
        <v>18</v>
      </c>
      <c r="G29" s="279">
        <v>31</v>
      </c>
      <c r="H29" s="279">
        <v>19</v>
      </c>
      <c r="I29" s="281">
        <v>28</v>
      </c>
      <c r="J29" s="282">
        <v>17</v>
      </c>
      <c r="K29" s="278">
        <v>4</v>
      </c>
      <c r="L29" s="283">
        <v>3</v>
      </c>
      <c r="M29" s="218"/>
      <c r="N29" s="100"/>
    </row>
    <row r="30" spans="1:14" ht="15" customHeight="1" x14ac:dyDescent="0.15">
      <c r="A30" s="43" t="s">
        <v>182</v>
      </c>
      <c r="B30" s="278">
        <v>5</v>
      </c>
      <c r="C30" s="278">
        <v>50</v>
      </c>
      <c r="D30" s="279">
        <v>6</v>
      </c>
      <c r="E30" s="280">
        <v>5</v>
      </c>
      <c r="F30" s="279">
        <v>6</v>
      </c>
      <c r="G30" s="279">
        <v>10</v>
      </c>
      <c r="H30" s="279">
        <v>5</v>
      </c>
      <c r="I30" s="281">
        <v>18</v>
      </c>
      <c r="J30" s="282">
        <v>10</v>
      </c>
      <c r="K30" s="279" t="s">
        <v>417</v>
      </c>
      <c r="L30" s="283">
        <v>1</v>
      </c>
      <c r="M30" s="218"/>
      <c r="N30" s="100"/>
    </row>
    <row r="31" spans="1:14" ht="15" customHeight="1" x14ac:dyDescent="0.15">
      <c r="A31" s="43" t="s">
        <v>183</v>
      </c>
      <c r="B31" s="278">
        <v>5</v>
      </c>
      <c r="C31" s="278">
        <v>44</v>
      </c>
      <c r="D31" s="279">
        <v>2</v>
      </c>
      <c r="E31" s="280">
        <v>9</v>
      </c>
      <c r="F31" s="279">
        <v>6</v>
      </c>
      <c r="G31" s="279">
        <v>8</v>
      </c>
      <c r="H31" s="279">
        <v>10</v>
      </c>
      <c r="I31" s="281">
        <v>9</v>
      </c>
      <c r="J31" s="282">
        <v>9</v>
      </c>
      <c r="K31" s="278">
        <v>2</v>
      </c>
      <c r="L31" s="283">
        <v>1</v>
      </c>
      <c r="M31" s="218"/>
      <c r="N31" s="100"/>
    </row>
    <row r="32" spans="1:14" ht="15" customHeight="1" x14ac:dyDescent="0.15">
      <c r="A32" s="43" t="s">
        <v>184</v>
      </c>
      <c r="B32" s="278">
        <v>4</v>
      </c>
      <c r="C32" s="278">
        <v>28</v>
      </c>
      <c r="D32" s="279">
        <v>8</v>
      </c>
      <c r="E32" s="280">
        <v>4</v>
      </c>
      <c r="F32" s="279">
        <v>4</v>
      </c>
      <c r="G32" s="279">
        <v>3</v>
      </c>
      <c r="H32" s="279">
        <v>3</v>
      </c>
      <c r="I32" s="281">
        <v>6</v>
      </c>
      <c r="J32" s="282">
        <v>10</v>
      </c>
      <c r="K32" s="279" t="s">
        <v>418</v>
      </c>
      <c r="L32" s="283">
        <v>1</v>
      </c>
      <c r="M32" s="218"/>
      <c r="N32" s="100"/>
    </row>
    <row r="33" spans="1:24" ht="15" customHeight="1" x14ac:dyDescent="0.15">
      <c r="A33" s="211" t="s">
        <v>185</v>
      </c>
      <c r="B33" s="448">
        <v>6</v>
      </c>
      <c r="C33" s="448">
        <v>42</v>
      </c>
      <c r="D33" s="449">
        <v>2</v>
      </c>
      <c r="E33" s="450">
        <v>9</v>
      </c>
      <c r="F33" s="449">
        <v>2</v>
      </c>
      <c r="G33" s="449">
        <v>14</v>
      </c>
      <c r="H33" s="449">
        <v>7</v>
      </c>
      <c r="I33" s="451">
        <v>8</v>
      </c>
      <c r="J33" s="452">
        <v>10</v>
      </c>
      <c r="K33" s="448">
        <v>1</v>
      </c>
      <c r="L33" s="453">
        <v>2</v>
      </c>
      <c r="M33" s="218"/>
      <c r="N33" s="100"/>
    </row>
    <row r="34" spans="1:24" ht="18.75" customHeight="1" x14ac:dyDescent="0.15">
      <c r="A34" s="20" t="s">
        <v>216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2"/>
    </row>
    <row r="35" spans="1:24" ht="14.25" x14ac:dyDescent="0.15">
      <c r="A35" s="20" t="s">
        <v>409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2"/>
    </row>
    <row r="36" spans="1:24" ht="14.25" x14ac:dyDescent="0.15">
      <c r="A36" s="2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2"/>
    </row>
    <row r="37" spans="1:24" ht="12" customHeight="1" x14ac:dyDescent="0.15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104"/>
      <c r="R37" s="104"/>
      <c r="S37" s="104"/>
      <c r="T37" s="103"/>
      <c r="U37" s="103"/>
      <c r="V37" s="103"/>
      <c r="W37" s="103"/>
    </row>
    <row r="38" spans="1:24" ht="18" customHeight="1" x14ac:dyDescent="0.15">
      <c r="A38" s="292" t="s">
        <v>240</v>
      </c>
      <c r="I38" s="33" t="s">
        <v>298</v>
      </c>
      <c r="J38" s="100"/>
      <c r="K38" s="100"/>
      <c r="L38" s="100"/>
      <c r="M38" s="100"/>
      <c r="N38" s="100"/>
      <c r="O38" s="100"/>
      <c r="T38" s="100"/>
      <c r="U38" s="22"/>
      <c r="V38" s="100"/>
    </row>
    <row r="39" spans="1:24" ht="15.75" customHeight="1" x14ac:dyDescent="0.15">
      <c r="A39" s="613" t="s">
        <v>44</v>
      </c>
      <c r="B39" s="603" t="s">
        <v>173</v>
      </c>
      <c r="C39" s="609" t="s">
        <v>178</v>
      </c>
      <c r="D39" s="611" t="s">
        <v>282</v>
      </c>
      <c r="E39" s="605"/>
      <c r="F39" s="612"/>
      <c r="G39" s="601" t="s">
        <v>175</v>
      </c>
      <c r="H39" s="602"/>
      <c r="I39" s="205" t="s">
        <v>176</v>
      </c>
      <c r="J39" s="100"/>
    </row>
    <row r="40" spans="1:24" ht="15.75" customHeight="1" x14ac:dyDescent="0.15">
      <c r="A40" s="613"/>
      <c r="B40" s="604"/>
      <c r="C40" s="610"/>
      <c r="D40" s="208" t="s">
        <v>326</v>
      </c>
      <c r="E40" s="208" t="s">
        <v>280</v>
      </c>
      <c r="F40" s="214" t="s">
        <v>327</v>
      </c>
      <c r="G40" s="206" t="s">
        <v>234</v>
      </c>
      <c r="H40" s="208" t="s">
        <v>235</v>
      </c>
      <c r="I40" s="205" t="s">
        <v>234</v>
      </c>
      <c r="J40" s="100"/>
    </row>
    <row r="41" spans="1:24" ht="15" customHeight="1" x14ac:dyDescent="0.15">
      <c r="A41" s="210" t="s">
        <v>372</v>
      </c>
      <c r="B41" s="285">
        <v>116</v>
      </c>
      <c r="C41" s="285">
        <v>2769</v>
      </c>
      <c r="D41" s="286">
        <v>891</v>
      </c>
      <c r="E41" s="285">
        <v>902</v>
      </c>
      <c r="F41" s="287">
        <v>976</v>
      </c>
      <c r="G41" s="288">
        <v>252</v>
      </c>
      <c r="H41" s="285">
        <v>29</v>
      </c>
      <c r="I41" s="286">
        <v>15</v>
      </c>
      <c r="J41" s="100"/>
    </row>
    <row r="42" spans="1:24" ht="15" customHeight="1" x14ac:dyDescent="0.15">
      <c r="A42" s="210">
        <v>28</v>
      </c>
      <c r="B42" s="285">
        <v>113</v>
      </c>
      <c r="C42" s="285">
        <v>2668</v>
      </c>
      <c r="D42" s="286">
        <v>877</v>
      </c>
      <c r="E42" s="285">
        <v>890</v>
      </c>
      <c r="F42" s="287">
        <v>901</v>
      </c>
      <c r="G42" s="288">
        <v>251</v>
      </c>
      <c r="H42" s="285">
        <v>32</v>
      </c>
      <c r="I42" s="286">
        <v>13</v>
      </c>
      <c r="J42" s="100"/>
    </row>
    <row r="43" spans="1:24" s="97" customFormat="1" ht="15" customHeight="1" x14ac:dyDescent="0.15">
      <c r="A43" s="467">
        <v>29</v>
      </c>
      <c r="B43" s="460">
        <f>SUM(B44:B53)</f>
        <v>112</v>
      </c>
      <c r="C43" s="460">
        <f>SUM(C44:C53)</f>
        <v>2640</v>
      </c>
      <c r="D43" s="461">
        <f t="shared" ref="D43:I43" si="0">SUM(D44:D53)</f>
        <v>874</v>
      </c>
      <c r="E43" s="460">
        <f t="shared" si="0"/>
        <v>876</v>
      </c>
      <c r="F43" s="462">
        <f t="shared" si="0"/>
        <v>890</v>
      </c>
      <c r="G43" s="463">
        <f t="shared" si="0"/>
        <v>254</v>
      </c>
      <c r="H43" s="460">
        <f t="shared" si="0"/>
        <v>29</v>
      </c>
      <c r="I43" s="461">
        <f t="shared" si="0"/>
        <v>13</v>
      </c>
      <c r="J43" s="207"/>
    </row>
    <row r="44" spans="1:24" ht="15" customHeight="1" x14ac:dyDescent="0.15">
      <c r="A44" s="43" t="s">
        <v>75</v>
      </c>
      <c r="B44" s="285">
        <v>28</v>
      </c>
      <c r="C44" s="285">
        <f>SUM(D44:F44)</f>
        <v>797</v>
      </c>
      <c r="D44" s="286">
        <v>276</v>
      </c>
      <c r="E44" s="285">
        <v>254</v>
      </c>
      <c r="F44" s="287">
        <v>267</v>
      </c>
      <c r="G44" s="288">
        <v>56</v>
      </c>
      <c r="H44" s="285">
        <v>6</v>
      </c>
      <c r="I44" s="286">
        <v>3</v>
      </c>
      <c r="J44" s="100"/>
    </row>
    <row r="45" spans="1:24" ht="15" customHeight="1" x14ac:dyDescent="0.15">
      <c r="A45" s="43" t="s">
        <v>76</v>
      </c>
      <c r="B45" s="285">
        <v>16</v>
      </c>
      <c r="C45" s="285">
        <f t="shared" ref="C45:C53" si="1">SUM(D45:F45)</f>
        <v>376</v>
      </c>
      <c r="D45" s="286">
        <v>113</v>
      </c>
      <c r="E45" s="285">
        <v>132</v>
      </c>
      <c r="F45" s="287">
        <v>131</v>
      </c>
      <c r="G45" s="288">
        <v>38</v>
      </c>
      <c r="H45" s="285">
        <v>3</v>
      </c>
      <c r="I45" s="286">
        <v>1</v>
      </c>
      <c r="J45" s="100"/>
    </row>
    <row r="46" spans="1:24" ht="15" customHeight="1" x14ac:dyDescent="0.15">
      <c r="A46" s="43" t="s">
        <v>77</v>
      </c>
      <c r="B46" s="285">
        <v>16</v>
      </c>
      <c r="C46" s="285">
        <f t="shared" si="1"/>
        <v>442</v>
      </c>
      <c r="D46" s="286">
        <v>147</v>
      </c>
      <c r="E46" s="285">
        <v>165</v>
      </c>
      <c r="F46" s="287">
        <v>130</v>
      </c>
      <c r="G46" s="288">
        <v>32</v>
      </c>
      <c r="H46" s="285">
        <v>3</v>
      </c>
      <c r="I46" s="286">
        <v>1</v>
      </c>
      <c r="J46" s="100"/>
    </row>
    <row r="47" spans="1:24" ht="15" customHeight="1" x14ac:dyDescent="0.15">
      <c r="A47" s="43" t="s">
        <v>78</v>
      </c>
      <c r="B47" s="285">
        <v>12</v>
      </c>
      <c r="C47" s="285">
        <f t="shared" si="1"/>
        <v>252</v>
      </c>
      <c r="D47" s="286">
        <v>86</v>
      </c>
      <c r="E47" s="285">
        <v>83</v>
      </c>
      <c r="F47" s="287">
        <v>83</v>
      </c>
      <c r="G47" s="288">
        <v>30</v>
      </c>
      <c r="H47" s="285">
        <v>3</v>
      </c>
      <c r="I47" s="286">
        <v>1</v>
      </c>
      <c r="J47" s="100"/>
    </row>
    <row r="48" spans="1:24" ht="15" customHeight="1" x14ac:dyDescent="0.15">
      <c r="A48" s="43" t="s">
        <v>79</v>
      </c>
      <c r="B48" s="285">
        <v>13</v>
      </c>
      <c r="C48" s="285">
        <f t="shared" si="1"/>
        <v>326</v>
      </c>
      <c r="D48" s="286">
        <v>108</v>
      </c>
      <c r="E48" s="285">
        <v>107</v>
      </c>
      <c r="F48" s="287">
        <v>111</v>
      </c>
      <c r="G48" s="288">
        <v>27</v>
      </c>
      <c r="H48" s="285">
        <v>3</v>
      </c>
      <c r="I48" s="286">
        <v>1</v>
      </c>
      <c r="J48" s="100"/>
    </row>
    <row r="49" spans="1:15" ht="15" customHeight="1" x14ac:dyDescent="0.15">
      <c r="A49" s="43" t="s">
        <v>80</v>
      </c>
      <c r="B49" s="285">
        <v>4</v>
      </c>
      <c r="C49" s="285">
        <f t="shared" si="1"/>
        <v>36</v>
      </c>
      <c r="D49" s="286">
        <v>12</v>
      </c>
      <c r="E49" s="285">
        <v>8</v>
      </c>
      <c r="F49" s="287">
        <v>16</v>
      </c>
      <c r="G49" s="288">
        <v>11</v>
      </c>
      <c r="H49" s="285">
        <v>1</v>
      </c>
      <c r="I49" s="286">
        <v>1</v>
      </c>
      <c r="J49" s="100"/>
    </row>
    <row r="50" spans="1:15" ht="15" customHeight="1" x14ac:dyDescent="0.15">
      <c r="A50" s="43" t="s">
        <v>81</v>
      </c>
      <c r="B50" s="285">
        <v>4</v>
      </c>
      <c r="C50" s="285">
        <f t="shared" si="1"/>
        <v>29</v>
      </c>
      <c r="D50" s="286">
        <v>6</v>
      </c>
      <c r="E50" s="285">
        <v>11</v>
      </c>
      <c r="F50" s="287">
        <v>12</v>
      </c>
      <c r="G50" s="288">
        <v>11</v>
      </c>
      <c r="H50" s="285">
        <v>3</v>
      </c>
      <c r="I50" s="286">
        <v>1</v>
      </c>
      <c r="J50" s="100"/>
    </row>
    <row r="51" spans="1:15" ht="15" customHeight="1" x14ac:dyDescent="0.15">
      <c r="A51" s="43" t="s">
        <v>82</v>
      </c>
      <c r="B51" s="285">
        <v>4</v>
      </c>
      <c r="C51" s="285">
        <f t="shared" si="1"/>
        <v>69</v>
      </c>
      <c r="D51" s="286">
        <v>20</v>
      </c>
      <c r="E51" s="285">
        <v>23</v>
      </c>
      <c r="F51" s="287">
        <v>26</v>
      </c>
      <c r="G51" s="288">
        <v>14</v>
      </c>
      <c r="H51" s="285">
        <v>3</v>
      </c>
      <c r="I51" s="286">
        <v>1</v>
      </c>
      <c r="J51" s="100"/>
    </row>
    <row r="52" spans="1:15" ht="15" customHeight="1" x14ac:dyDescent="0.15">
      <c r="A52" s="43" t="s">
        <v>83</v>
      </c>
      <c r="B52" s="285">
        <v>6</v>
      </c>
      <c r="C52" s="285">
        <f t="shared" si="1"/>
        <v>102</v>
      </c>
      <c r="D52" s="286">
        <v>39</v>
      </c>
      <c r="E52" s="285">
        <v>28</v>
      </c>
      <c r="F52" s="287">
        <v>35</v>
      </c>
      <c r="G52" s="288">
        <v>14</v>
      </c>
      <c r="H52" s="285">
        <v>2</v>
      </c>
      <c r="I52" s="286">
        <v>1</v>
      </c>
      <c r="J52" s="100"/>
    </row>
    <row r="53" spans="1:15" ht="15" customHeight="1" x14ac:dyDescent="0.15">
      <c r="A53" s="211" t="s">
        <v>227</v>
      </c>
      <c r="B53" s="464">
        <v>9</v>
      </c>
      <c r="C53" s="285">
        <f t="shared" si="1"/>
        <v>211</v>
      </c>
      <c r="D53" s="465">
        <v>67</v>
      </c>
      <c r="E53" s="464">
        <v>65</v>
      </c>
      <c r="F53" s="466">
        <v>79</v>
      </c>
      <c r="G53" s="288">
        <v>21</v>
      </c>
      <c r="H53" s="285">
        <v>2</v>
      </c>
      <c r="I53" s="286">
        <v>2</v>
      </c>
      <c r="J53" s="100"/>
      <c r="K53" s="100"/>
      <c r="L53" s="100"/>
      <c r="M53" s="100"/>
    </row>
    <row r="54" spans="1:15" ht="18.75" customHeight="1" x14ac:dyDescent="0.15">
      <c r="A54" s="20" t="s">
        <v>216</v>
      </c>
      <c r="B54" s="99"/>
      <c r="C54" s="289"/>
      <c r="D54" s="289"/>
      <c r="E54" s="289"/>
      <c r="F54" s="289"/>
      <c r="G54" s="289"/>
      <c r="H54" s="289"/>
      <c r="I54" s="289"/>
      <c r="J54" s="101"/>
      <c r="L54" s="101"/>
      <c r="M54" s="101"/>
      <c r="N54" s="101"/>
      <c r="O54" s="101"/>
    </row>
    <row r="55" spans="1:15" ht="15.75" customHeight="1" x14ac:dyDescent="0.15">
      <c r="I55" s="143"/>
    </row>
  </sheetData>
  <mergeCells count="11">
    <mergeCell ref="A1:L1"/>
    <mergeCell ref="G39:H39"/>
    <mergeCell ref="C3:C4"/>
    <mergeCell ref="J3:K3"/>
    <mergeCell ref="D3:I3"/>
    <mergeCell ref="C39:C40"/>
    <mergeCell ref="D39:F39"/>
    <mergeCell ref="A39:A40"/>
    <mergeCell ref="B39:B40"/>
    <mergeCell ref="B3:B4"/>
    <mergeCell ref="A3:A4"/>
  </mergeCells>
  <phoneticPr fontId="2"/>
  <pageMargins left="0.82677165354330717" right="0.59055118110236227" top="0.78740157480314965" bottom="0.78740157480314965" header="0.35433070866141736" footer="0.23622047244094491"/>
  <pageSetup paperSize="9" scale="92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"/>
  <sheetViews>
    <sheetView view="pageBreakPreview" zoomScaleNormal="100" zoomScaleSheetLayoutView="100" workbookViewId="0">
      <selection activeCell="G10" sqref="G10"/>
    </sheetView>
  </sheetViews>
  <sheetFormatPr defaultRowHeight="12" x14ac:dyDescent="0.15"/>
  <cols>
    <col min="1" max="20" width="8.625" style="13" customWidth="1"/>
    <col min="21" max="22" width="8.125" style="13" customWidth="1"/>
    <col min="23" max="30" width="6.625" style="13" customWidth="1"/>
    <col min="31" max="16384" width="9" style="13"/>
  </cols>
  <sheetData>
    <row r="1" spans="1:22" s="9" customFormat="1" ht="21" customHeight="1" x14ac:dyDescent="0.15">
      <c r="A1" s="620" t="s">
        <v>434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533"/>
      <c r="P1" s="533"/>
      <c r="Q1" s="533"/>
      <c r="R1" s="533"/>
      <c r="S1" s="533"/>
      <c r="T1" s="533"/>
      <c r="U1" s="533"/>
    </row>
    <row r="2" spans="1:22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0"/>
      <c r="S2" s="4"/>
      <c r="T2" s="4"/>
      <c r="U2" s="2" t="s">
        <v>241</v>
      </c>
    </row>
    <row r="3" spans="1:22" ht="18" customHeight="1" x14ac:dyDescent="0.15">
      <c r="A3" s="618" t="s">
        <v>228</v>
      </c>
      <c r="B3" s="616" t="s">
        <v>229</v>
      </c>
      <c r="C3" s="616"/>
      <c r="D3" s="616" t="s">
        <v>230</v>
      </c>
      <c r="E3" s="616"/>
      <c r="F3" s="616"/>
      <c r="G3" s="616"/>
      <c r="H3" s="616"/>
      <c r="I3" s="616"/>
      <c r="J3" s="616"/>
      <c r="K3" s="616"/>
      <c r="L3" s="617"/>
      <c r="M3" s="618" t="s">
        <v>231</v>
      </c>
      <c r="N3" s="616"/>
      <c r="O3" s="616"/>
      <c r="P3" s="616"/>
      <c r="Q3" s="616"/>
      <c r="R3" s="616"/>
      <c r="S3" s="616"/>
      <c r="T3" s="616"/>
      <c r="U3" s="617"/>
    </row>
    <row r="4" spans="1:22" ht="18" customHeight="1" x14ac:dyDescent="0.15">
      <c r="A4" s="618"/>
      <c r="B4" s="619" t="s">
        <v>232</v>
      </c>
      <c r="C4" s="619" t="s">
        <v>233</v>
      </c>
      <c r="D4" s="616" t="s">
        <v>179</v>
      </c>
      <c r="E4" s="616"/>
      <c r="F4" s="616"/>
      <c r="G4" s="616" t="s">
        <v>175</v>
      </c>
      <c r="H4" s="616"/>
      <c r="I4" s="616"/>
      <c r="J4" s="616"/>
      <c r="K4" s="616" t="s">
        <v>176</v>
      </c>
      <c r="L4" s="617"/>
      <c r="M4" s="618" t="s">
        <v>179</v>
      </c>
      <c r="N4" s="616"/>
      <c r="O4" s="616"/>
      <c r="P4" s="616" t="s">
        <v>175</v>
      </c>
      <c r="Q4" s="616"/>
      <c r="R4" s="616"/>
      <c r="S4" s="616"/>
      <c r="T4" s="616" t="s">
        <v>176</v>
      </c>
      <c r="U4" s="617"/>
    </row>
    <row r="5" spans="1:22" ht="18" customHeight="1" x14ac:dyDescent="0.15">
      <c r="A5" s="618"/>
      <c r="B5" s="619"/>
      <c r="C5" s="619"/>
      <c r="D5" s="616" t="s">
        <v>84</v>
      </c>
      <c r="E5" s="616" t="s">
        <v>168</v>
      </c>
      <c r="F5" s="616" t="s">
        <v>169</v>
      </c>
      <c r="G5" s="616" t="s">
        <v>234</v>
      </c>
      <c r="H5" s="616"/>
      <c r="I5" s="616" t="s">
        <v>235</v>
      </c>
      <c r="J5" s="616"/>
      <c r="K5" s="616" t="s">
        <v>168</v>
      </c>
      <c r="L5" s="617" t="s">
        <v>169</v>
      </c>
      <c r="M5" s="618" t="s">
        <v>84</v>
      </c>
      <c r="N5" s="616" t="s">
        <v>168</v>
      </c>
      <c r="O5" s="616" t="s">
        <v>169</v>
      </c>
      <c r="P5" s="616" t="s">
        <v>234</v>
      </c>
      <c r="Q5" s="616"/>
      <c r="R5" s="616" t="s">
        <v>235</v>
      </c>
      <c r="S5" s="616"/>
      <c r="T5" s="616" t="s">
        <v>168</v>
      </c>
      <c r="U5" s="617" t="s">
        <v>169</v>
      </c>
    </row>
    <row r="6" spans="1:22" ht="18" customHeight="1" x14ac:dyDescent="0.15">
      <c r="A6" s="618"/>
      <c r="B6" s="619"/>
      <c r="C6" s="619"/>
      <c r="D6" s="616"/>
      <c r="E6" s="616"/>
      <c r="F6" s="616"/>
      <c r="G6" s="3" t="s">
        <v>168</v>
      </c>
      <c r="H6" s="3" t="s">
        <v>169</v>
      </c>
      <c r="I6" s="3" t="s">
        <v>168</v>
      </c>
      <c r="J6" s="3" t="s">
        <v>169</v>
      </c>
      <c r="K6" s="616"/>
      <c r="L6" s="617"/>
      <c r="M6" s="618"/>
      <c r="N6" s="616"/>
      <c r="O6" s="616"/>
      <c r="P6" s="3" t="s">
        <v>168</v>
      </c>
      <c r="Q6" s="3" t="s">
        <v>169</v>
      </c>
      <c r="R6" s="3" t="s">
        <v>168</v>
      </c>
      <c r="S6" s="3" t="s">
        <v>169</v>
      </c>
      <c r="T6" s="616"/>
      <c r="U6" s="617"/>
    </row>
    <row r="7" spans="1:22" ht="18" customHeight="1" x14ac:dyDescent="0.15">
      <c r="A7" s="1" t="s">
        <v>373</v>
      </c>
      <c r="B7" s="68">
        <v>4</v>
      </c>
      <c r="C7" s="67" t="s">
        <v>2</v>
      </c>
      <c r="D7" s="64">
        <v>2613</v>
      </c>
      <c r="E7" s="84">
        <v>1140</v>
      </c>
      <c r="F7" s="67">
        <v>1473</v>
      </c>
      <c r="G7" s="171">
        <v>111</v>
      </c>
      <c r="H7" s="67">
        <v>65</v>
      </c>
      <c r="I7" s="523">
        <v>18</v>
      </c>
      <c r="J7" s="171">
        <v>12</v>
      </c>
      <c r="K7" s="67">
        <v>25</v>
      </c>
      <c r="L7" s="84">
        <v>17</v>
      </c>
      <c r="M7" s="524">
        <v>62</v>
      </c>
      <c r="N7" s="67">
        <v>40</v>
      </c>
      <c r="O7" s="67">
        <v>22</v>
      </c>
      <c r="P7" s="67">
        <v>9</v>
      </c>
      <c r="Q7" s="67">
        <v>2</v>
      </c>
      <c r="R7" s="64" t="s">
        <v>2</v>
      </c>
      <c r="S7" s="67">
        <v>2</v>
      </c>
      <c r="T7" s="67">
        <v>1</v>
      </c>
      <c r="U7" s="171">
        <v>1</v>
      </c>
    </row>
    <row r="8" spans="1:22" ht="18" customHeight="1" x14ac:dyDescent="0.15">
      <c r="A8" s="165">
        <v>26</v>
      </c>
      <c r="B8" s="66">
        <v>4</v>
      </c>
      <c r="C8" s="67" t="s">
        <v>2</v>
      </c>
      <c r="D8" s="64">
        <v>2567</v>
      </c>
      <c r="E8" s="84">
        <v>1084</v>
      </c>
      <c r="F8" s="84">
        <v>1483</v>
      </c>
      <c r="G8" s="84">
        <v>112</v>
      </c>
      <c r="H8" s="67">
        <v>65</v>
      </c>
      <c r="I8" s="67">
        <v>15</v>
      </c>
      <c r="J8" s="171">
        <v>9</v>
      </c>
      <c r="K8" s="84">
        <v>21</v>
      </c>
      <c r="L8" s="84">
        <v>19</v>
      </c>
      <c r="M8" s="524">
        <v>51</v>
      </c>
      <c r="N8" s="84">
        <v>37</v>
      </c>
      <c r="O8" s="67">
        <v>14</v>
      </c>
      <c r="P8" s="67">
        <v>9</v>
      </c>
      <c r="Q8" s="171">
        <v>2</v>
      </c>
      <c r="R8" s="64" t="s">
        <v>2</v>
      </c>
      <c r="S8" s="84">
        <v>2</v>
      </c>
      <c r="T8" s="67">
        <v>1</v>
      </c>
      <c r="U8" s="171">
        <v>1</v>
      </c>
    </row>
    <row r="9" spans="1:22" ht="18" customHeight="1" x14ac:dyDescent="0.15">
      <c r="A9" s="165">
        <v>27</v>
      </c>
      <c r="B9" s="66">
        <v>4</v>
      </c>
      <c r="C9" s="67" t="s">
        <v>2</v>
      </c>
      <c r="D9" s="64">
        <v>2535</v>
      </c>
      <c r="E9" s="84">
        <v>1077</v>
      </c>
      <c r="F9" s="84">
        <v>1458</v>
      </c>
      <c r="G9" s="84">
        <v>111</v>
      </c>
      <c r="H9" s="67">
        <v>60</v>
      </c>
      <c r="I9" s="67">
        <v>20</v>
      </c>
      <c r="J9" s="171">
        <v>10</v>
      </c>
      <c r="K9" s="84">
        <v>20</v>
      </c>
      <c r="L9" s="84">
        <v>19</v>
      </c>
      <c r="M9" s="524">
        <v>52</v>
      </c>
      <c r="N9" s="84">
        <v>42</v>
      </c>
      <c r="O9" s="67">
        <v>10</v>
      </c>
      <c r="P9" s="67">
        <v>9</v>
      </c>
      <c r="Q9" s="171">
        <v>2</v>
      </c>
      <c r="R9" s="64" t="s">
        <v>2</v>
      </c>
      <c r="S9" s="84">
        <v>3</v>
      </c>
      <c r="T9" s="67">
        <v>1</v>
      </c>
      <c r="U9" s="171">
        <v>1</v>
      </c>
    </row>
    <row r="10" spans="1:22" s="300" customFormat="1" ht="18" customHeight="1" x14ac:dyDescent="0.15">
      <c r="A10" s="165">
        <v>28</v>
      </c>
      <c r="B10" s="66">
        <v>4</v>
      </c>
      <c r="C10" s="67" t="s">
        <v>2</v>
      </c>
      <c r="D10" s="64">
        <v>2503</v>
      </c>
      <c r="E10" s="84">
        <v>1052</v>
      </c>
      <c r="F10" s="84">
        <v>1451</v>
      </c>
      <c r="G10" s="84">
        <v>109</v>
      </c>
      <c r="H10" s="67">
        <v>63</v>
      </c>
      <c r="I10" s="67">
        <v>20</v>
      </c>
      <c r="J10" s="171">
        <v>9</v>
      </c>
      <c r="K10" s="84">
        <v>21</v>
      </c>
      <c r="L10" s="84">
        <v>17</v>
      </c>
      <c r="M10" s="524">
        <v>46</v>
      </c>
      <c r="N10" s="84">
        <v>37</v>
      </c>
      <c r="O10" s="67">
        <v>9</v>
      </c>
      <c r="P10" s="67">
        <v>9</v>
      </c>
      <c r="Q10" s="171">
        <v>2</v>
      </c>
      <c r="R10" s="64" t="s">
        <v>2</v>
      </c>
      <c r="S10" s="84">
        <v>2</v>
      </c>
      <c r="T10" s="67">
        <v>1</v>
      </c>
      <c r="U10" s="171">
        <v>1</v>
      </c>
    </row>
    <row r="11" spans="1:22" s="300" customFormat="1" ht="18" customHeight="1" x14ac:dyDescent="0.15">
      <c r="A11" s="468">
        <v>29</v>
      </c>
      <c r="B11" s="243">
        <v>4</v>
      </c>
      <c r="C11" s="469" t="s">
        <v>2</v>
      </c>
      <c r="D11" s="525">
        <v>2498</v>
      </c>
      <c r="E11" s="351">
        <v>1096</v>
      </c>
      <c r="F11" s="351">
        <v>1402</v>
      </c>
      <c r="G11" s="351">
        <v>97</v>
      </c>
      <c r="H11" s="469">
        <v>72</v>
      </c>
      <c r="I11" s="469">
        <v>24</v>
      </c>
      <c r="J11" s="469">
        <v>8</v>
      </c>
      <c r="K11" s="351">
        <v>23</v>
      </c>
      <c r="L11" s="351">
        <v>16</v>
      </c>
      <c r="M11" s="526">
        <v>47</v>
      </c>
      <c r="N11" s="351">
        <v>34</v>
      </c>
      <c r="O11" s="469">
        <v>13</v>
      </c>
      <c r="P11" s="469">
        <v>9</v>
      </c>
      <c r="Q11" s="469">
        <v>2</v>
      </c>
      <c r="R11" s="470" t="s">
        <v>2</v>
      </c>
      <c r="S11" s="351">
        <v>2</v>
      </c>
      <c r="T11" s="527">
        <v>1</v>
      </c>
      <c r="U11" s="201">
        <v>1</v>
      </c>
    </row>
    <row r="12" spans="1:22" ht="13.5" customHeight="1" x14ac:dyDescent="0.15">
      <c r="A12" s="40" t="s">
        <v>353</v>
      </c>
      <c r="B12" s="200"/>
      <c r="C12" s="201"/>
      <c r="D12" s="277"/>
      <c r="E12" s="200"/>
      <c r="F12" s="200"/>
      <c r="G12" s="200"/>
      <c r="H12" s="274"/>
      <c r="I12" s="274"/>
      <c r="J12" s="274"/>
      <c r="K12" s="200"/>
      <c r="L12" s="200"/>
      <c r="M12" s="202"/>
      <c r="N12" s="200"/>
      <c r="O12" s="274"/>
      <c r="P12" s="274"/>
      <c r="Q12" s="275"/>
      <c r="R12" s="276"/>
      <c r="S12" s="200"/>
      <c r="T12" s="274"/>
      <c r="U12" s="274"/>
      <c r="V12" s="22"/>
    </row>
  </sheetData>
  <mergeCells count="27">
    <mergeCell ref="A1:N1"/>
    <mergeCell ref="N5:N6"/>
    <mergeCell ref="D4:F4"/>
    <mergeCell ref="G4:J4"/>
    <mergeCell ref="K4:L4"/>
    <mergeCell ref="L5:L6"/>
    <mergeCell ref="D5:D6"/>
    <mergeCell ref="E5:E6"/>
    <mergeCell ref="F5:F6"/>
    <mergeCell ref="G5:H5"/>
    <mergeCell ref="I5:J5"/>
    <mergeCell ref="K5:K6"/>
    <mergeCell ref="B3:C3"/>
    <mergeCell ref="D3:L3"/>
    <mergeCell ref="A3:A6"/>
    <mergeCell ref="M3:U3"/>
    <mergeCell ref="B4:B6"/>
    <mergeCell ref="C4:C6"/>
    <mergeCell ref="O5:O6"/>
    <mergeCell ref="T4:U4"/>
    <mergeCell ref="U5:U6"/>
    <mergeCell ref="P5:Q5"/>
    <mergeCell ref="R5:S5"/>
    <mergeCell ref="M4:O4"/>
    <mergeCell ref="P4:S4"/>
    <mergeCell ref="M5:M6"/>
    <mergeCell ref="T5:T6"/>
  </mergeCells>
  <phoneticPr fontId="2"/>
  <pageMargins left="0.82677165354330706" right="0.23622047244094488" top="0.3543307086614173" bottom="0.3543307086614173" header="0.31496062992125984" footer="0.31496062992125984"/>
  <pageSetup paperSize="9" scale="83" fitToHeight="0" orientation="portrait" r:id="rId1"/>
  <headerFooter alignWithMargins="0"/>
  <colBreaks count="1" manualBreakCount="1">
    <brk id="12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"/>
  <sheetViews>
    <sheetView view="pageBreakPreview" zoomScaleNormal="100" zoomScaleSheetLayoutView="100" workbookViewId="0">
      <selection activeCell="F15" sqref="F15"/>
    </sheetView>
  </sheetViews>
  <sheetFormatPr defaultRowHeight="12" x14ac:dyDescent="0.15"/>
  <cols>
    <col min="1" max="13" width="8.625" style="13" customWidth="1"/>
    <col min="14" max="17" width="6.625" style="13" customWidth="1"/>
    <col min="18" max="16384" width="9" style="13"/>
  </cols>
  <sheetData>
    <row r="1" spans="1:13" ht="18.75" x14ac:dyDescent="0.15">
      <c r="A1" s="620" t="s">
        <v>258</v>
      </c>
      <c r="B1" s="620"/>
      <c r="C1" s="620"/>
      <c r="D1" s="620"/>
      <c r="E1" s="620"/>
      <c r="F1" s="620"/>
      <c r="G1" s="620"/>
      <c r="H1" s="620"/>
      <c r="I1" s="620"/>
      <c r="J1" s="620"/>
      <c r="M1" s="4"/>
    </row>
    <row r="2" spans="1:13" x14ac:dyDescent="0.15">
      <c r="A2" s="40" t="s">
        <v>242</v>
      </c>
      <c r="B2" s="4"/>
      <c r="C2" s="4"/>
      <c r="D2" s="4"/>
      <c r="E2" s="4"/>
      <c r="F2" s="4"/>
      <c r="G2" s="4"/>
      <c r="H2" s="4"/>
      <c r="I2" s="4"/>
      <c r="J2" s="69" t="s">
        <v>241</v>
      </c>
    </row>
    <row r="3" spans="1:13" ht="13.5" x14ac:dyDescent="0.15">
      <c r="A3" s="621" t="s">
        <v>228</v>
      </c>
      <c r="B3" s="623" t="s">
        <v>236</v>
      </c>
      <c r="C3" s="623" t="s">
        <v>173</v>
      </c>
      <c r="D3" s="625" t="s">
        <v>237</v>
      </c>
      <c r="E3" s="626"/>
      <c r="F3" s="627"/>
      <c r="G3" s="625" t="s">
        <v>175</v>
      </c>
      <c r="H3" s="626"/>
      <c r="I3" s="627"/>
      <c r="J3" s="628" t="s">
        <v>290</v>
      </c>
    </row>
    <row r="4" spans="1:13" ht="13.5" x14ac:dyDescent="0.15">
      <c r="A4" s="622"/>
      <c r="B4" s="624"/>
      <c r="C4" s="624"/>
      <c r="D4" s="41" t="s">
        <v>84</v>
      </c>
      <c r="E4" s="41" t="s">
        <v>168</v>
      </c>
      <c r="F4" s="41" t="s">
        <v>169</v>
      </c>
      <c r="G4" s="41" t="s">
        <v>84</v>
      </c>
      <c r="H4" s="41" t="s">
        <v>234</v>
      </c>
      <c r="I4" s="41" t="s">
        <v>235</v>
      </c>
      <c r="J4" s="629"/>
    </row>
    <row r="5" spans="1:13" ht="18" customHeight="1" x14ac:dyDescent="0.15">
      <c r="A5" s="185" t="s">
        <v>357</v>
      </c>
      <c r="B5" s="66">
        <v>8</v>
      </c>
      <c r="C5" s="166">
        <v>57</v>
      </c>
      <c r="D5" s="65">
        <v>1245</v>
      </c>
      <c r="E5" s="63">
        <v>653</v>
      </c>
      <c r="F5" s="63">
        <v>592</v>
      </c>
      <c r="G5" s="63">
        <v>118</v>
      </c>
      <c r="H5" s="63">
        <v>112</v>
      </c>
      <c r="I5" s="63">
        <v>6</v>
      </c>
      <c r="J5" s="167">
        <v>26</v>
      </c>
    </row>
    <row r="6" spans="1:13" ht="18" customHeight="1" x14ac:dyDescent="0.15">
      <c r="A6" s="184">
        <v>26</v>
      </c>
      <c r="B6" s="68">
        <v>8</v>
      </c>
      <c r="C6" s="68">
        <v>58</v>
      </c>
      <c r="D6" s="65">
        <v>1154</v>
      </c>
      <c r="E6" s="63">
        <v>608</v>
      </c>
      <c r="F6" s="63">
        <v>546</v>
      </c>
      <c r="G6" s="63">
        <v>120</v>
      </c>
      <c r="H6" s="63">
        <v>115</v>
      </c>
      <c r="I6" s="167">
        <v>5</v>
      </c>
      <c r="J6" s="65">
        <v>27</v>
      </c>
    </row>
    <row r="7" spans="1:13" ht="18" customHeight="1" x14ac:dyDescent="0.15">
      <c r="A7" s="184">
        <v>27</v>
      </c>
      <c r="B7" s="68">
        <v>8</v>
      </c>
      <c r="C7" s="68">
        <v>55</v>
      </c>
      <c r="D7" s="65">
        <v>1049</v>
      </c>
      <c r="E7" s="63">
        <v>533</v>
      </c>
      <c r="F7" s="63">
        <v>516</v>
      </c>
      <c r="G7" s="63">
        <v>117</v>
      </c>
      <c r="H7" s="63">
        <v>112</v>
      </c>
      <c r="I7" s="167">
        <v>5</v>
      </c>
      <c r="J7" s="65">
        <v>28</v>
      </c>
    </row>
    <row r="8" spans="1:13" ht="18" customHeight="1" x14ac:dyDescent="0.15">
      <c r="A8" s="184">
        <v>28</v>
      </c>
      <c r="B8" s="68">
        <v>8</v>
      </c>
      <c r="C8" s="68">
        <v>53</v>
      </c>
      <c r="D8" s="65">
        <v>999</v>
      </c>
      <c r="E8" s="63">
        <v>498</v>
      </c>
      <c r="F8" s="63">
        <v>501</v>
      </c>
      <c r="G8" s="63">
        <v>113</v>
      </c>
      <c r="H8" s="63">
        <v>108</v>
      </c>
      <c r="I8" s="167">
        <v>5</v>
      </c>
      <c r="J8" s="65">
        <v>29</v>
      </c>
    </row>
    <row r="9" spans="1:13" ht="18" customHeight="1" x14ac:dyDescent="0.15">
      <c r="A9" s="471">
        <v>29</v>
      </c>
      <c r="B9" s="349">
        <v>8</v>
      </c>
      <c r="C9" s="349">
        <v>51</v>
      </c>
      <c r="D9" s="472">
        <v>950</v>
      </c>
      <c r="E9" s="473">
        <v>488</v>
      </c>
      <c r="F9" s="473">
        <v>462</v>
      </c>
      <c r="G9" s="473">
        <v>113</v>
      </c>
      <c r="H9" s="473">
        <v>108</v>
      </c>
      <c r="I9" s="472">
        <v>5</v>
      </c>
      <c r="J9" s="472">
        <v>29</v>
      </c>
    </row>
    <row r="10" spans="1:13" x14ac:dyDescent="0.15">
      <c r="A10" s="40" t="s">
        <v>353</v>
      </c>
      <c r="B10" s="200"/>
      <c r="C10" s="200"/>
      <c r="D10" s="202"/>
      <c r="E10" s="202"/>
      <c r="F10" s="202"/>
      <c r="G10" s="202"/>
      <c r="H10" s="202"/>
      <c r="I10" s="202"/>
      <c r="J10" s="202"/>
    </row>
  </sheetData>
  <mergeCells count="7">
    <mergeCell ref="A1:J1"/>
    <mergeCell ref="A3:A4"/>
    <mergeCell ref="B3:B4"/>
    <mergeCell ref="C3:C4"/>
    <mergeCell ref="D3:F3"/>
    <mergeCell ref="G3:I3"/>
    <mergeCell ref="J3:J4"/>
  </mergeCells>
  <phoneticPr fontId="2"/>
  <pageMargins left="0.82677165354330706" right="0.23622047244094488" top="0.3543307086614173" bottom="0.3543307086614173" header="0.31496062992125984" footer="0.31496062992125984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17</vt:i4>
      </vt:variant>
    </vt:vector>
  </HeadingPairs>
  <TitlesOfParts>
    <vt:vector size="45" baseType="lpstr">
      <vt:lpstr>15 教育・文化</vt:lpstr>
      <vt:lpstr>27表 小学校の児童数・教員数の推移</vt:lpstr>
      <vt:lpstr>28表 中学校の生徒数・教員数の推移</vt:lpstr>
      <vt:lpstr>29表 図書館別貸出点数の推移</vt:lpstr>
      <vt:lpstr>15-1 小学校施設概況</vt:lpstr>
      <vt:lpstr>15-2 中学校施設概況</vt:lpstr>
      <vt:lpstr>15‐3 市内小中学校の概況</vt:lpstr>
      <vt:lpstr>15‐4 高等学校概況</vt:lpstr>
      <vt:lpstr>15-5 幼稚園概況</vt:lpstr>
      <vt:lpstr>15-6 児童・生徒の体位</vt:lpstr>
      <vt:lpstr>15-7 中学校進路別卒業者数</vt:lpstr>
      <vt:lpstr>15-8 高等学校進路別卒業者数</vt:lpstr>
      <vt:lpstr>15‐9 視聴覚資料の推移 </vt:lpstr>
      <vt:lpstr>15‐10 図書の分類別状況</vt:lpstr>
      <vt:lpstr>15‐11 図書館利用状況</vt:lpstr>
      <vt:lpstr>15‐12 公民館利用状況 </vt:lpstr>
      <vt:lpstr>15-13 公民館事業実施状況</vt:lpstr>
      <vt:lpstr>15‐14 市民文化センター施設利用状況</vt:lpstr>
      <vt:lpstr>15‐15 体育施設利用状況</vt:lpstr>
      <vt:lpstr>15‐16 各種団体</vt:lpstr>
      <vt:lpstr>15-17 文化財指定状況</vt:lpstr>
      <vt:lpstr>15-18 川上澄生美術館入館者数</vt:lpstr>
      <vt:lpstr>15‐19 市民情報センター施設利用状況</vt:lpstr>
      <vt:lpstr>15-20 文化活動交流館施設利用状況</vt:lpstr>
      <vt:lpstr>15‐21 御殿山会館施設利用状況</vt:lpstr>
      <vt:lpstr>15-22 まちなか交流プラザ施設利用状況</vt:lpstr>
      <vt:lpstr>15‐23 前日光ハイランドロッジ施設利用状況</vt:lpstr>
      <vt:lpstr>15-24 自然体験交流センター施設利用状況</vt:lpstr>
      <vt:lpstr>'15 教育・文化'!Print_Area</vt:lpstr>
      <vt:lpstr>'15‐10 図書の分類別状況'!Print_Area</vt:lpstr>
      <vt:lpstr>'15‐11 図書館利用状況'!Print_Area</vt:lpstr>
      <vt:lpstr>'15‐12 公民館利用状況 '!Print_Area</vt:lpstr>
      <vt:lpstr>'15-13 公民館事業実施状況'!Print_Area</vt:lpstr>
      <vt:lpstr>'15‐14 市民文化センター施設利用状況'!Print_Area</vt:lpstr>
      <vt:lpstr>'15‐15 体育施設利用状況'!Print_Area</vt:lpstr>
      <vt:lpstr>'15‐3 市内小中学校の概況'!Print_Area</vt:lpstr>
      <vt:lpstr>'15‐4 高等学校概況'!Print_Area</vt:lpstr>
      <vt:lpstr>'15-5 幼稚園概況'!Print_Area</vt:lpstr>
      <vt:lpstr>'15-6 児童・生徒の体位'!Print_Area</vt:lpstr>
      <vt:lpstr>'15-7 中学校進路別卒業者数'!Print_Area</vt:lpstr>
      <vt:lpstr>'15-8 高等学校進路別卒業者数'!Print_Area</vt:lpstr>
      <vt:lpstr>'15‐9 視聴覚資料の推移 '!Print_Area</vt:lpstr>
      <vt:lpstr>'27表 小学校の児童数・教員数の推移'!Print_Area</vt:lpstr>
      <vt:lpstr>'28表 中学校の生徒数・教員数の推移'!Print_Area</vt:lpstr>
      <vt:lpstr>'29表 図書館別貸出点数の推移'!Print_Area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2018-05-15T05:53:34Z</cp:lastPrinted>
  <dcterms:created xsi:type="dcterms:W3CDTF">1997-01-08T22:48:59Z</dcterms:created>
  <dcterms:modified xsi:type="dcterms:W3CDTF">2018-05-15T05:53:52Z</dcterms:modified>
</cp:coreProperties>
</file>