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30" yWindow="105" windowWidth="9510" windowHeight="7635" activeTab="2"/>
  </bookViews>
  <sheets>
    <sheet name="3 事業所" sheetId="14" r:id="rId1"/>
    <sheet name="9表、10表" sheetId="17" r:id="rId2"/>
    <sheet name="11表 産業大分類別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(全事業所)" sheetId="16" r:id="rId6"/>
  </sheets>
  <definedNames>
    <definedName name="_xlnm.Print_Area" localSheetId="2">'11表 産業大分類別事業所数構成比の全国・県比較(民営)'!$A$1:$I$41</definedName>
    <definedName name="_xlnm.Print_Area" localSheetId="0">'3 事業所'!$A$1:$F$35</definedName>
    <definedName name="_xlnm.Print_Area" localSheetId="3">'3‐1、3-2 '!$A$1:$O$41</definedName>
    <definedName name="_xlnm.Print_Area" localSheetId="4">'3‐3 産業大分類別・規模別事業所数(民営)'!$A$1:$N$28</definedName>
    <definedName name="_xlnm.Print_Area" localSheetId="5">'3‐4 産業大分類別・地区別事業所数及び従業者数(全事業所)'!$A$2:$R$45</definedName>
    <definedName name="_xlnm.Print_Area" localSheetId="1">'9表、10表'!$A$1:$I$54</definedName>
  </definedNames>
  <calcPr calcId="162913"/>
</workbook>
</file>

<file path=xl/calcChain.xml><?xml version="1.0" encoding="utf-8"?>
<calcChain xmlns="http://schemas.openxmlformats.org/spreadsheetml/2006/main">
  <c r="L20" i="5" l="1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19" i="5"/>
  <c r="H18" i="5" s="1"/>
  <c r="N38" i="5"/>
  <c r="M38" i="5"/>
  <c r="K38" i="5"/>
  <c r="G38" i="5"/>
  <c r="N37" i="5"/>
  <c r="O37" i="5" s="1"/>
  <c r="M37" i="5"/>
  <c r="K37" i="5"/>
  <c r="G37" i="5"/>
  <c r="N36" i="5"/>
  <c r="O36" i="5" s="1"/>
  <c r="M36" i="5"/>
  <c r="K36" i="5"/>
  <c r="G36" i="5"/>
  <c r="N35" i="5"/>
  <c r="M35" i="5"/>
  <c r="K35" i="5"/>
  <c r="G35" i="5"/>
  <c r="N34" i="5"/>
  <c r="O34" i="5" s="1"/>
  <c r="M34" i="5"/>
  <c r="K34" i="5"/>
  <c r="G34" i="5"/>
  <c r="O33" i="5"/>
  <c r="N33" i="5"/>
  <c r="M33" i="5"/>
  <c r="K33" i="5"/>
  <c r="G33" i="5"/>
  <c r="N32" i="5"/>
  <c r="M32" i="5"/>
  <c r="K32" i="5"/>
  <c r="G32" i="5"/>
  <c r="N31" i="5"/>
  <c r="M31" i="5"/>
  <c r="O31" i="5" s="1"/>
  <c r="K31" i="5"/>
  <c r="G31" i="5"/>
  <c r="N30" i="5"/>
  <c r="M30" i="5"/>
  <c r="K30" i="5"/>
  <c r="G30" i="5"/>
  <c r="N29" i="5"/>
  <c r="O29" i="5" s="1"/>
  <c r="M29" i="5"/>
  <c r="K29" i="5"/>
  <c r="G29" i="5"/>
  <c r="N28" i="5"/>
  <c r="M28" i="5"/>
  <c r="K28" i="5"/>
  <c r="G28" i="5"/>
  <c r="N27" i="5"/>
  <c r="M27" i="5"/>
  <c r="O27" i="5" s="1"/>
  <c r="K27" i="5"/>
  <c r="G27" i="5"/>
  <c r="N26" i="5"/>
  <c r="N25" i="5"/>
  <c r="K25" i="5"/>
  <c r="E25" i="5"/>
  <c r="M25" i="5" s="1"/>
  <c r="N24" i="5"/>
  <c r="O24" i="5" s="1"/>
  <c r="M24" i="5"/>
  <c r="K24" i="5"/>
  <c r="G24" i="5"/>
  <c r="N23" i="5"/>
  <c r="M23" i="5"/>
  <c r="K23" i="5"/>
  <c r="G23" i="5"/>
  <c r="N22" i="5"/>
  <c r="M22" i="5"/>
  <c r="K22" i="5"/>
  <c r="G22" i="5"/>
  <c r="N21" i="5"/>
  <c r="K21" i="5"/>
  <c r="E21" i="5"/>
  <c r="E18" i="5" s="1"/>
  <c r="N20" i="5"/>
  <c r="O20" i="5" s="1"/>
  <c r="M20" i="5"/>
  <c r="K20" i="5"/>
  <c r="G20" i="5"/>
  <c r="N19" i="5"/>
  <c r="O19" i="5" s="1"/>
  <c r="M19" i="5"/>
  <c r="K19" i="5"/>
  <c r="G19" i="5"/>
  <c r="N18" i="5"/>
  <c r="K18" i="5"/>
  <c r="O23" i="5" l="1"/>
  <c r="O28" i="5"/>
  <c r="O22" i="5"/>
  <c r="O38" i="5"/>
  <c r="O25" i="5"/>
  <c r="O30" i="5"/>
  <c r="O32" i="5"/>
  <c r="O35" i="5"/>
  <c r="M18" i="5"/>
  <c r="G18" i="5"/>
  <c r="O18" i="5"/>
  <c r="G21" i="5"/>
  <c r="M21" i="5"/>
  <c r="O21" i="5" s="1"/>
  <c r="G25" i="5"/>
  <c r="H75" i="13"/>
  <c r="I59" i="13" s="1"/>
  <c r="C75" i="13"/>
  <c r="D63" i="13" s="1"/>
  <c r="E63" i="13" s="1"/>
  <c r="P75" i="13"/>
  <c r="Q62" i="13" s="1"/>
  <c r="D74" i="13"/>
  <c r="E74" i="13" s="1"/>
  <c r="N14" i="19"/>
  <c r="M14" i="19"/>
  <c r="L14" i="19"/>
  <c r="K14" i="19"/>
  <c r="J14" i="19"/>
  <c r="I14" i="19"/>
  <c r="H14" i="19"/>
  <c r="G14" i="19"/>
  <c r="F14" i="19"/>
  <c r="E14" i="19"/>
  <c r="N10" i="19"/>
  <c r="M10" i="19"/>
  <c r="L10" i="19"/>
  <c r="K10" i="19"/>
  <c r="J10" i="19"/>
  <c r="I10" i="19"/>
  <c r="H10" i="19"/>
  <c r="G10" i="19"/>
  <c r="F10" i="19"/>
  <c r="E10" i="19"/>
  <c r="D70" i="13" l="1"/>
  <c r="E70" i="13" s="1"/>
  <c r="D64" i="13"/>
  <c r="E64" i="13" s="1"/>
  <c r="D73" i="13"/>
  <c r="E73" i="13" s="1"/>
  <c r="D68" i="13"/>
  <c r="E68" i="13" s="1"/>
  <c r="D62" i="13"/>
  <c r="E62" i="13" s="1"/>
  <c r="D72" i="13"/>
  <c r="E72" i="13" s="1"/>
  <c r="D67" i="13"/>
  <c r="E67" i="13" s="1"/>
  <c r="D61" i="13"/>
  <c r="E61" i="13" s="1"/>
  <c r="D71" i="13"/>
  <c r="E71" i="13" s="1"/>
  <c r="D66" i="13"/>
  <c r="E66" i="13" s="1"/>
  <c r="Q73" i="13"/>
  <c r="R73" i="13" s="1"/>
  <c r="S73" i="13" s="1"/>
  <c r="D69" i="13"/>
  <c r="E69" i="13" s="1"/>
  <c r="D65" i="13"/>
  <c r="E65" i="13" s="1"/>
  <c r="D60" i="13"/>
  <c r="E60" i="13" s="1"/>
  <c r="Q61" i="13"/>
  <c r="Q74" i="13"/>
  <c r="R74" i="13" s="1"/>
  <c r="S74" i="13" s="1"/>
  <c r="Q69" i="13"/>
  <c r="Q65" i="13"/>
  <c r="Q58" i="13"/>
  <c r="I72" i="13"/>
  <c r="J72" i="13" s="1"/>
  <c r="I70" i="13"/>
  <c r="J70" i="13" s="1"/>
  <c r="I68" i="13"/>
  <c r="J68" i="13" s="1"/>
  <c r="I66" i="13"/>
  <c r="J66" i="13" s="1"/>
  <c r="I64" i="13"/>
  <c r="J64" i="13" s="1"/>
  <c r="I62" i="13"/>
  <c r="K62" i="13" s="1"/>
  <c r="L62" i="13" s="1"/>
  <c r="Q72" i="13"/>
  <c r="R72" i="13" s="1"/>
  <c r="S72" i="13" s="1"/>
  <c r="Q68" i="13"/>
  <c r="Q64" i="13"/>
  <c r="R64" i="13" s="1"/>
  <c r="S64" i="13" s="1"/>
  <c r="Q60" i="13"/>
  <c r="D58" i="13"/>
  <c r="I60" i="13"/>
  <c r="J60" i="13" s="1"/>
  <c r="Q71" i="13"/>
  <c r="R71" i="13" s="1"/>
  <c r="S71" i="13" s="1"/>
  <c r="Q67" i="13"/>
  <c r="Q63" i="13"/>
  <c r="R63" i="13" s="1"/>
  <c r="S63" i="13" s="1"/>
  <c r="Q59" i="13"/>
  <c r="D59" i="13"/>
  <c r="E59" i="13" s="1"/>
  <c r="I74" i="13"/>
  <c r="J74" i="13" s="1"/>
  <c r="I73" i="13"/>
  <c r="J73" i="13" s="1"/>
  <c r="I71" i="13"/>
  <c r="J71" i="13" s="1"/>
  <c r="I69" i="13"/>
  <c r="J69" i="13" s="1"/>
  <c r="I67" i="13"/>
  <c r="J67" i="13" s="1"/>
  <c r="I65" i="13"/>
  <c r="J65" i="13" s="1"/>
  <c r="I63" i="13"/>
  <c r="J63" i="13" s="1"/>
  <c r="I61" i="13"/>
  <c r="J61" i="13" s="1"/>
  <c r="I58" i="13"/>
  <c r="Q70" i="13"/>
  <c r="Q66" i="13"/>
  <c r="J62" i="13"/>
  <c r="J59" i="13"/>
  <c r="R70" i="13"/>
  <c r="S70" i="13" s="1"/>
  <c r="R67" i="13"/>
  <c r="S67" i="13" s="1"/>
  <c r="R62" i="13"/>
  <c r="S62" i="13" s="1"/>
  <c r="K73" i="13" l="1"/>
  <c r="L73" i="13" s="1"/>
  <c r="R68" i="13"/>
  <c r="S68" i="13" s="1"/>
  <c r="R69" i="13"/>
  <c r="S69" i="13" s="1"/>
  <c r="K69" i="13"/>
  <c r="L69" i="13" s="1"/>
  <c r="R61" i="13"/>
  <c r="S61" i="13" s="1"/>
  <c r="K61" i="13"/>
  <c r="L61" i="13" s="1"/>
  <c r="K66" i="13"/>
  <c r="L66" i="13" s="1"/>
  <c r="R66" i="13"/>
  <c r="S66" i="13" s="1"/>
  <c r="R60" i="13"/>
  <c r="S60" i="13" s="1"/>
  <c r="K70" i="13"/>
  <c r="L70" i="13" s="1"/>
  <c r="K60" i="13"/>
  <c r="L60" i="13" s="1"/>
  <c r="R65" i="13"/>
  <c r="S65" i="13" s="1"/>
  <c r="K65" i="13"/>
  <c r="L65" i="13" s="1"/>
  <c r="K74" i="13"/>
  <c r="L74" i="13" s="1"/>
  <c r="K64" i="13"/>
  <c r="L64" i="13" s="1"/>
  <c r="K71" i="13"/>
  <c r="L71" i="13" s="1"/>
  <c r="K63" i="13"/>
  <c r="L63" i="13" s="1"/>
  <c r="R59" i="13"/>
  <c r="S59" i="13" s="1"/>
  <c r="K72" i="13"/>
  <c r="L72" i="13" s="1"/>
  <c r="K59" i="13"/>
  <c r="L59" i="13" s="1"/>
  <c r="I75" i="13"/>
  <c r="K58" i="13"/>
  <c r="L58" i="13" s="1"/>
  <c r="J58" i="13"/>
  <c r="E58" i="13"/>
  <c r="D75" i="13"/>
  <c r="E75" i="13" s="1"/>
  <c r="K67" i="13"/>
  <c r="L67" i="13" s="1"/>
  <c r="K68" i="13"/>
  <c r="L68" i="13" s="1"/>
  <c r="Q75" i="13"/>
  <c r="R58" i="13"/>
  <c r="S58" i="13" s="1"/>
  <c r="R75" i="13" l="1"/>
  <c r="S75" i="13"/>
  <c r="J75" i="13"/>
  <c r="K75" i="13"/>
  <c r="L75" i="13" s="1"/>
  <c r="K8" i="5"/>
  <c r="G8" i="5"/>
  <c r="I70" i="5" l="1"/>
  <c r="E70" i="5"/>
  <c r="I69" i="5"/>
  <c r="E69" i="5"/>
  <c r="K6" i="5"/>
  <c r="G6" i="5"/>
</calcChain>
</file>

<file path=xl/sharedStrings.xml><?xml version="1.0" encoding="utf-8"?>
<sst xmlns="http://schemas.openxmlformats.org/spreadsheetml/2006/main" count="651" uniqueCount="235">
  <si>
    <t>事業所数</t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</si>
  <si>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</si>
  <si>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</si>
  <si>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</si>
  <si>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</si>
  <si>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</si>
  <si>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医療，福祉</t>
    <rPh sb="0" eb="2">
      <t>イリョウ</t>
    </rPh>
    <rPh sb="3" eb="5">
      <t>フクシ</t>
    </rPh>
    <phoneticPr fontId="2"/>
  </si>
  <si>
    <t>-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</si>
  <si>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</si>
  <si>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</si>
  <si>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</si>
  <si>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</si>
  <si>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(各年10月1日現在）</t>
    <rPh sb="1" eb="2">
      <t>カク</t>
    </rPh>
    <rPh sb="2" eb="6">
      <t>ネン７ガツ</t>
    </rPh>
    <rPh sb="6" eb="8">
      <t>１ニチ</t>
    </rPh>
    <rPh sb="8" eb="10">
      <t>ゲンザイ</t>
    </rPh>
    <phoneticPr fontId="5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</si>
  <si>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</si>
  <si>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</si>
  <si>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</si>
  <si>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</si>
  <si>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</si>
  <si>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</si>
  <si>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</si>
  <si>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</si>
  <si>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</si>
  <si>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</si>
  <si>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</si>
  <si>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</si>
  <si>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</si>
  <si>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全　産　業</t>
  </si>
  <si>
    <t>建　設　業</t>
  </si>
  <si>
    <t>製　造　業</t>
  </si>
  <si>
    <t>電 気 ・ガス・
熱供給・水道業</t>
  </si>
  <si>
    <t>情報通信業</t>
  </si>
  <si>
    <t>事業所・企業統計調査（単位：所・人）</t>
    <rPh sb="11" eb="13">
      <t>タンイ</t>
    </rPh>
    <rPh sb="14" eb="15">
      <t>ショ</t>
    </rPh>
    <rPh sb="16" eb="17">
      <t>ニン</t>
    </rPh>
    <phoneticPr fontId="2"/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</si>
  <si>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</si>
  <si>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</si>
  <si>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</si>
  <si>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</si>
  <si>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</si>
  <si>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</si>
  <si>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</si>
  <si>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</si>
  <si>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</si>
  <si>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</si>
  <si>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</si>
  <si>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</si>
  <si>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</si>
  <si>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</si>
  <si>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</si>
  <si>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</si>
  <si>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</si>
  <si>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</si>
  <si>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</si>
  <si>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</si>
  <si>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</si>
  <si>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</si>
  <si>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</si>
  <si>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</si>
  <si>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</si>
  <si>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鉱　業，採石業，砂利採取業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</si>
  <si>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</si>
  <si>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</si>
  <si>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不動産業，物品賃貸業</t>
    <rPh sb="5" eb="7">
      <t>ブッピン</t>
    </rPh>
    <rPh sb="7" eb="9">
      <t>チンタイ</t>
    </rPh>
    <rPh sb="9" eb="10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</si>
  <si>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</si>
  <si>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</si>
  <si>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</si>
  <si>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</si>
  <si>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</si>
  <si>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Ｄ</t>
    <phoneticPr fontId="2"/>
  </si>
  <si>
    <t>Ｅ</t>
    <phoneticPr fontId="2"/>
  </si>
  <si>
    <t>Ｇ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</si>
  <si>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</si>
  <si>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</si>
  <si>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</si>
  <si>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</si>
  <si>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</si>
  <si>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</si>
  <si>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</si>
  <si>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</si>
  <si>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</si>
  <si>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</si>
  <si>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</si>
  <si>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</si>
  <si>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</si>
  <si>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</si>
  <si>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-</t>
    <phoneticPr fontId="2"/>
  </si>
  <si>
    <t>事業所数</t>
    <rPh sb="3" eb="4">
      <t>スウ</t>
    </rPh>
    <phoneticPr fontId="2"/>
  </si>
  <si>
    <t>従業者数</t>
    <rPh sb="3" eb="4">
      <t>スウ</t>
    </rPh>
    <phoneticPr fontId="2"/>
  </si>
  <si>
    <t>　(注1）平成16年は6月1日現在で、民営事業所のみの調査である。</t>
    <rPh sb="2" eb="3">
      <t>チュウ</t>
    </rPh>
    <rPh sb="5" eb="7">
      <t>ヘイセイ</t>
    </rPh>
    <rPh sb="9" eb="10">
      <t>ネン</t>
    </rPh>
    <rPh sb="12" eb="13">
      <t>ツキ</t>
    </rPh>
    <rPh sb="14" eb="15">
      <t>ニチ</t>
    </rPh>
    <rPh sb="15" eb="17">
      <t>ゲンザイ</t>
    </rPh>
    <rPh sb="19" eb="21">
      <t>ミンエイ</t>
    </rPh>
    <rPh sb="21" eb="24">
      <t>ジギョウショ</t>
    </rPh>
    <rPh sb="27" eb="29">
      <t>チョウサ</t>
    </rPh>
    <phoneticPr fontId="5"/>
  </si>
  <si>
    <t>3-3　産業大分類別・規模別事業所数（民営）</t>
    <rPh sb="4" eb="6">
      <t>サンギョウ</t>
    </rPh>
    <rPh sb="6" eb="9">
      <t>ダイブンルイ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1">
      <t>ミンエイ</t>
    </rPh>
    <phoneticPr fontId="2"/>
  </si>
  <si>
    <t>経済センサス（単位：所・人）</t>
    <phoneticPr fontId="2"/>
  </si>
  <si>
    <t>　(注2）平成21年は経済センサス-基礎調査(平成21年7月1日現在）、
           平成24年は経済センサス-活動調査（平成24年2月1日現在）、
　　　　　平成26年は経済センサス-基礎調査(平成26年7月1日現在）</t>
    <rPh sb="2" eb="3">
      <t>チュウ</t>
    </rPh>
    <rPh sb="5" eb="7">
      <t>ヘイセイ</t>
    </rPh>
    <rPh sb="9" eb="10">
      <t>ネン</t>
    </rPh>
    <rPh sb="48" eb="50">
      <t>ヘイセイ</t>
    </rPh>
    <rPh sb="52" eb="53">
      <t>ネン</t>
    </rPh>
    <rPh sb="61" eb="63">
      <t>カツドウ</t>
    </rPh>
    <phoneticPr fontId="2"/>
  </si>
  <si>
    <t>H26</t>
    <phoneticPr fontId="2"/>
  </si>
  <si>
    <t>平成13年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</si>
  <si>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</si>
  <si>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</si>
  <si>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</si>
  <si>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</si>
  <si>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従業者数</t>
  </si>
  <si>
    <t>　　F 電気・ガス・熱供給・水道業</t>
  </si>
  <si>
    <t>　　I 卸売業，小売業</t>
  </si>
  <si>
    <t>　　E 製造業</t>
  </si>
  <si>
    <t>　　D 建設業</t>
  </si>
  <si>
    <t>　　M 宿泊業，飲食サービス業</t>
  </si>
  <si>
    <t>　　N 生活関連サービス業，娯楽業</t>
  </si>
  <si>
    <t>　　P 医療，福祉</t>
  </si>
  <si>
    <t>　　R サービス業（他に分類されないもの）</t>
  </si>
  <si>
    <t>　　K 不動産業，物品賃貸業</t>
  </si>
  <si>
    <t>　　H 運輸業，郵便業</t>
  </si>
  <si>
    <t>　　L 学術研究，専門・技術サービス業</t>
  </si>
  <si>
    <t>　　O 教育，学習支援業</t>
  </si>
  <si>
    <t>　　J 金融業，保険業</t>
  </si>
  <si>
    <t>　　Q 複合サービス事業</t>
  </si>
  <si>
    <t>　　G 情報通信業</t>
  </si>
  <si>
    <t>　　C 鉱業，採石業，砂利採取業</t>
  </si>
  <si>
    <t>全国</t>
    <rPh sb="0" eb="2">
      <t>ゼンコク</t>
    </rPh>
    <phoneticPr fontId="5"/>
  </si>
  <si>
    <t>　３　事　業　所</t>
    <rPh sb="3" eb="4">
      <t>ジ</t>
    </rPh>
    <rPh sb="5" eb="6">
      <t>ギョウ</t>
    </rPh>
    <rPh sb="7" eb="8">
      <t>ショ</t>
    </rPh>
    <phoneticPr fontId="5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</si>
  <si>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</si>
  <si>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不動産業，物品
賃貸業</t>
    <rPh sb="0" eb="4">
      <t>フドウサンギョウ</t>
    </rPh>
    <rPh sb="5" eb="7">
      <t>ブッピン</t>
    </rPh>
    <rPh sb="8" eb="10">
      <t>チンタイ</t>
    </rPh>
    <rPh sb="10" eb="11">
      <t>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</si>
  <si>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</si>
  <si>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</si>
  <si>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</si>
  <si>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</si>
  <si>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</si>
  <si>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</si>
  <si>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</si>
  <si>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</si>
  <si>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3-1  事業所数・従業者数の推移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スイイ</t>
    </rPh>
    <phoneticPr fontId="5"/>
  </si>
  <si>
    <t>(単位：所・人）</t>
    <rPh sb="1" eb="3">
      <t>タンイ</t>
    </rPh>
    <rPh sb="4" eb="5">
      <t>ショ</t>
    </rPh>
    <rPh sb="6" eb="7">
      <t>ニン</t>
    </rPh>
    <phoneticPr fontId="2"/>
  </si>
  <si>
    <t>Ａ～S</t>
    <phoneticPr fontId="2"/>
  </si>
  <si>
    <t>Ｆ</t>
    <phoneticPr fontId="2"/>
  </si>
  <si>
    <t>S</t>
    <phoneticPr fontId="2"/>
  </si>
  <si>
    <t>公務（他に分類されるものを除く）</t>
    <rPh sb="0" eb="2">
      <t>コウム</t>
    </rPh>
    <rPh sb="13" eb="14">
      <t>ノゾ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</si>
  <si>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</si>
  <si>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</si>
  <si>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3-2　産業大分類別・事業所数及び従業者数（民営）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ミンエイ</t>
    </rPh>
    <phoneticPr fontId="2"/>
  </si>
  <si>
    <r>
      <t>　(注3）事業所・企業統計調査と調査の対象は同様であるが、調査手法が異なるため、
　　　　　事業所・企業統計調査差数が全て増加減少を示すものではない。
　　　　　また、</t>
    </r>
    <r>
      <rPr>
        <sz val="8"/>
        <color indexed="10"/>
        <rFont val="ＭＳ Ｐ明朝"/>
        <family val="1"/>
        <charset val="128"/>
      </rPr>
      <t>経済センサスは民営事業所のみの数値である。</t>
    </r>
    <rPh sb="2" eb="3">
      <t>チュウ</t>
    </rPh>
    <rPh sb="5" eb="8">
      <t>ジギョウショ</t>
    </rPh>
    <rPh sb="9" eb="11">
      <t>キギョウ</t>
    </rPh>
    <rPh sb="11" eb="13">
      <t>トウケイ</t>
    </rPh>
    <rPh sb="13" eb="15">
      <t>チョウサ</t>
    </rPh>
    <rPh sb="16" eb="18">
      <t>チョウサ</t>
    </rPh>
    <rPh sb="19" eb="21">
      <t>タイショウ</t>
    </rPh>
    <rPh sb="22" eb="24">
      <t>ドウヨウ</t>
    </rPh>
    <rPh sb="29" eb="31">
      <t>チョウサ</t>
    </rPh>
    <rPh sb="31" eb="33">
      <t>シュホウ</t>
    </rPh>
    <rPh sb="34" eb="35">
      <t>コト</t>
    </rPh>
    <rPh sb="46" eb="49">
      <t>ジギョウショ</t>
    </rPh>
    <rPh sb="50" eb="52">
      <t>キギョウ</t>
    </rPh>
    <rPh sb="52" eb="54">
      <t>トウケイ</t>
    </rPh>
    <rPh sb="66" eb="67">
      <t>シメ</t>
    </rPh>
    <rPh sb="84" eb="86">
      <t>ケイザイ</t>
    </rPh>
    <rPh sb="91" eb="93">
      <t>ミンエイ</t>
    </rPh>
    <rPh sb="93" eb="96">
      <t>ジギョウショ</t>
    </rPh>
    <rPh sb="99" eb="101">
      <t>スウチ</t>
    </rPh>
    <phoneticPr fontId="5"/>
  </si>
  <si>
    <t>AB</t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</si>
  <si>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</si>
  <si>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</si>
  <si>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</si>
  <si>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</si>
  <si>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</si>
  <si>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</si>
  <si>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</si>
  <si>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</si>
  <si>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</si>
  <si>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</si>
  <si>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</si>
  <si>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</si>
  <si>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</si>
  <si>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</si>
  <si>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</si>
  <si>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</si>
  <si>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</si>
  <si>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</si>
  <si>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</si>
  <si>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</si>
  <si>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</si>
  <si>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</si>
  <si>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</si>
  <si>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A～B 農林漁業</t>
  </si>
  <si>
    <t>全国</t>
    <rPh sb="0" eb="2">
      <t>ゼンコク</t>
    </rPh>
    <phoneticPr fontId="2"/>
  </si>
  <si>
    <t>栃木県</t>
    <rPh sb="0" eb="3">
      <t>トチギケン</t>
    </rPh>
    <phoneticPr fontId="2"/>
  </si>
  <si>
    <t>四捨五入</t>
    <rPh sb="0" eb="4">
      <t>シシャゴニュウ</t>
    </rPh>
    <phoneticPr fontId="2"/>
  </si>
  <si>
    <t>全国比</t>
    <rPh sb="0" eb="2">
      <t>ゼンコク</t>
    </rPh>
    <rPh sb="2" eb="3">
      <t>ヒ</t>
    </rPh>
    <phoneticPr fontId="2"/>
  </si>
  <si>
    <t>鹿沼市</t>
    <rPh sb="0" eb="3">
      <t>カヌマシ</t>
    </rPh>
    <phoneticPr fontId="2"/>
  </si>
  <si>
    <t>D 建設業</t>
    <phoneticPr fontId="2"/>
  </si>
  <si>
    <t>E 製造業</t>
    <phoneticPr fontId="2"/>
  </si>
  <si>
    <t>G 情報通信業</t>
    <phoneticPr fontId="2"/>
  </si>
  <si>
    <t>H 運輸業，郵便業</t>
    <phoneticPr fontId="2"/>
  </si>
  <si>
    <t>I 卸売業，小売業</t>
    <phoneticPr fontId="2"/>
  </si>
  <si>
    <t>J 金融業，保険業</t>
    <phoneticPr fontId="2"/>
  </si>
  <si>
    <t>K 不動産業，物品賃貸業</t>
    <phoneticPr fontId="2"/>
  </si>
  <si>
    <t>O 教育，学習支援業</t>
    <phoneticPr fontId="2"/>
  </si>
  <si>
    <t>P 医療，福祉</t>
    <phoneticPr fontId="2"/>
  </si>
  <si>
    <t>M 宿泊業，
飲食サービス業</t>
    <phoneticPr fontId="2"/>
  </si>
  <si>
    <t>N 生活関連
サービス業，
娯楽業</t>
    <phoneticPr fontId="2"/>
  </si>
  <si>
    <t>L 学術研究，
専門・技術サービス業</t>
    <phoneticPr fontId="2"/>
  </si>
  <si>
    <t>※削除</t>
    <rPh sb="1" eb="3">
      <t>サクジョ</t>
    </rPh>
    <phoneticPr fontId="2"/>
  </si>
  <si>
    <t>Ｃ：一つだけ、数値が7．飛び出る</t>
    <rPh sb="2" eb="3">
      <t>ヒト</t>
    </rPh>
    <rPh sb="7" eb="9">
      <t>スウチ</t>
    </rPh>
    <rPh sb="12" eb="13">
      <t>ト</t>
    </rPh>
    <rPh sb="14" eb="15">
      <t>デ</t>
    </rPh>
    <phoneticPr fontId="2"/>
  </si>
  <si>
    <t>Ｆ：鹿沼数値なし</t>
    <rPh sb="2" eb="4">
      <t>カヌマ</t>
    </rPh>
    <rPh sb="4" eb="6">
      <t>スウチ</t>
    </rPh>
    <phoneticPr fontId="2"/>
  </si>
  <si>
    <t>Ｒ：サービス業ほかに分類されないもの</t>
    <rPh sb="6" eb="7">
      <t>ギョウ</t>
    </rPh>
    <rPh sb="10" eb="12">
      <t>ブンルイ</t>
    </rPh>
    <phoneticPr fontId="2"/>
  </si>
  <si>
    <t>Ｓ：公共</t>
    <rPh sb="2" eb="4">
      <t>コウキョウ</t>
    </rPh>
    <phoneticPr fontId="2"/>
  </si>
  <si>
    <t>検討した結果、入れない</t>
    <rPh sb="0" eb="2">
      <t>ケントウ</t>
    </rPh>
    <rPh sb="4" eb="6">
      <t>ケッカ</t>
    </rPh>
    <rPh sb="7" eb="8">
      <t>イ</t>
    </rPh>
    <phoneticPr fontId="2"/>
  </si>
  <si>
    <t>　(注）平成18年以前は事業所・企業統計調査、平成21年以降は経済センサスによる数値</t>
    <rPh sb="4" eb="6">
      <t>ヘイセイ</t>
    </rPh>
    <rPh sb="8" eb="9">
      <t>ネン</t>
    </rPh>
    <rPh sb="9" eb="11">
      <t>イゼン</t>
    </rPh>
    <rPh sb="23" eb="25">
      <t>ヘイセイ</t>
    </rPh>
    <rPh sb="27" eb="28">
      <t>ネン</t>
    </rPh>
    <rPh sb="28" eb="30">
      <t>イコウ</t>
    </rPh>
    <rPh sb="31" eb="33">
      <t>ケイザイ</t>
    </rPh>
    <rPh sb="40" eb="42">
      <t>スウチ</t>
    </rPh>
    <phoneticPr fontId="5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</si>
  <si>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</si>
  <si>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11表　産業大分類別事業所数構成比の全国・県比較（民営）</t>
    <rPh sb="21" eb="22">
      <t>ケン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</si>
  <si>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</si>
  <si>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</si>
  <si>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</si>
  <si>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</si>
  <si>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</si>
  <si>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資料： 平成21年経済センサス-基礎調査（平成21年7月1日現在）
           平成24年経済センサス-活動調査（平成24年2月1日現在）
　　　 　　平成26年経済センサス-基礎調査（平成26年7月1日現在）
           平成28年経済センサス-活動調査（平成28年6月1日現在）
　（注）　 経済センサスは、民営事業所のみの数値</t>
    <rPh sb="1" eb="3">
      <t>シリョウ</t>
    </rPh>
    <rPh sb="5" eb="7">
      <t>ヘイセイ</t>
    </rPh>
    <rPh sb="9" eb="10">
      <t>ネン</t>
    </rPh>
    <rPh sb="46" eb="48">
      <t>ヘイセイ</t>
    </rPh>
    <rPh sb="50" eb="51">
      <t>ネン</t>
    </rPh>
    <rPh sb="58" eb="60">
      <t>カツドウ</t>
    </rPh>
    <rPh sb="155" eb="156">
      <t>チュウ</t>
    </rPh>
    <rPh sb="159" eb="161">
      <t>ケイザイ</t>
    </rPh>
    <rPh sb="167" eb="169">
      <t>ミンエイ</t>
    </rPh>
    <rPh sb="169" eb="172">
      <t>ジギョウショ</t>
    </rPh>
    <rPh sb="175" eb="177">
      <t>スウチ</t>
    </rPh>
    <phoneticPr fontId="2"/>
  </si>
  <si>
    <t>H26</t>
  </si>
  <si>
    <t>H28</t>
    <phoneticPr fontId="2"/>
  </si>
  <si>
    <t>　資料： 平成26年経済センサス-基礎調査（平成26年7月1日現在）</t>
    <rPh sb="1" eb="3">
      <t>シリョウ</t>
    </rPh>
    <phoneticPr fontId="5"/>
  </si>
  <si>
    <t>　 　　　　平成28年経済センサス-活動調査（平成28年6月1日現在）</t>
    <phoneticPr fontId="2"/>
  </si>
  <si>
    <t>‐</t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</si>
  <si>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</si>
  <si>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(平成28年6月1日現在）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</si>
  <si>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従業者数</t>
    <phoneticPr fontId="52"/>
  </si>
  <si>
    <t>-</t>
    <phoneticPr fontId="52"/>
  </si>
  <si>
    <t>-</t>
    <phoneticPr fontId="52"/>
  </si>
  <si>
    <t>-</t>
    <phoneticPr fontId="52"/>
  </si>
  <si>
    <t>-</t>
    <phoneticPr fontId="52"/>
  </si>
  <si>
    <t>5～9
人</t>
    <phoneticPr fontId="2"/>
  </si>
  <si>
    <t>10～19
人</t>
    <phoneticPr fontId="2"/>
  </si>
  <si>
    <t>20～29
人</t>
    <phoneticPr fontId="2"/>
  </si>
  <si>
    <t>30～49
人</t>
    <phoneticPr fontId="2"/>
  </si>
  <si>
    <t>50～99
人</t>
    <phoneticPr fontId="2"/>
  </si>
  <si>
    <t>100人
以上</t>
    <phoneticPr fontId="2"/>
  </si>
  <si>
    <t>出向･派遣
のみ</t>
    <phoneticPr fontId="2"/>
  </si>
  <si>
    <t>（平成28年6月1日現在）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</si>
  <si>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</si>
  <si>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平成28年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</si>
  <si>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</si>
  <si>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</si>
  <si>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　(注）平成24年、平成28年は経済センサス-活動調査による</t>
    <rPh sb="4" eb="6">
      <t>ヘイセイ</t>
    </rPh>
    <rPh sb="8" eb="9">
      <t>ネン</t>
    </rPh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phoneticPr fontId="5"/>
  </si>
  <si>
    <t xml:space="preserve">  　　　　資料：平成28年経済センサス-活動調査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</si>
  <si>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鹿沼市</t>
    <rPh sb="0" eb="3">
      <t>カヌマシ</t>
    </rPh>
    <phoneticPr fontId="2"/>
  </si>
  <si>
    <t>栃木県の産業別事業所数の全産業に占める割合</t>
    <phoneticPr fontId="2"/>
  </si>
  <si>
    <t xml:space="preserve">全国の産業別事業所数の全産業に占める割合
</t>
    <phoneticPr fontId="2"/>
  </si>
  <si>
    <t>栃木県＝</t>
    <phoneticPr fontId="2"/>
  </si>
  <si>
    <t xml:space="preserve">全国の産業別事業所数の全産業に占める割合
</t>
    <phoneticPr fontId="2"/>
  </si>
  <si>
    <t>鹿沼市＝</t>
    <phoneticPr fontId="2"/>
  </si>
  <si>
    <t>宿泊業，飲食サービス業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</si>
  <si>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</si>
  <si>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</si>
  <si>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</si>
  <si>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</si>
  <si>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</si>
  <si>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宿泊業，飲食サービス業</t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</si>
  <si>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</si>
  <si>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1～4
人</t>
    <phoneticPr fontId="2"/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</si>
  <si>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"/>
  </si>
  <si>
    <r>
      <rPr>
        <u/>
        <sz val="10"/>
        <rFont val="ＭＳ Ｐ明朝"/>
        <family val="1"/>
        <charset val="128"/>
      </rPr>
      <t>鹿沼市の産業別事業所数の全産業に占める割合</t>
    </r>
    <r>
      <rPr>
        <sz val="10"/>
        <rFont val="ＭＳ Ｐ明朝"/>
        <family val="1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</si>
</sst>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2" formatCode="#,##0.0_ "/>
    <numFmt numFmtId="183" formatCode="#,###,##0.0;&quot; -&quot;###,##0.0"/>
    <numFmt numFmtId="184" formatCode="#,##0_);[Red]\(#,##0\)"/>
    <numFmt numFmtId="185" formatCode="#,##0;[Red]#,##0"/>
    <numFmt numFmtId="186" formatCode="0.0"/>
    <numFmt numFmtId="187" formatCode="#,##0.0;[Red]#,##0.0"/>
    <numFmt numFmtId="188" formatCode="0.0;&quot;△ &quot;0.0"/>
    <numFmt numFmtId="189" formatCode="#,##0.0;&quot;△ &quot;#,##0.0"/>
    <numFmt numFmtId="190" formatCode="0.0_ "/>
  </numFmts>
  <fonts count="5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Fill="0" applyBorder="0" applyAlignment="0">
      <alignment vertical="center"/>
    </xf>
    <xf numFmtId="0" fontId="34" fillId="27" borderId="24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2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30" borderId="3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1" borderId="26" applyNumberFormat="0" applyAlignment="0" applyProtection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47" fillId="32" borderId="0" applyNumberFormat="0" applyBorder="0" applyAlignment="0" applyProtection="0">
      <alignment vertical="center"/>
    </xf>
  </cellStyleXfs>
  <cellXfs count="36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9" fillId="0" borderId="0" xfId="46" applyFont="1" applyAlignment="1">
      <alignment vertical="center"/>
    </xf>
    <xf numFmtId="0" fontId="12" fillId="0" borderId="0" xfId="46" applyFont="1" applyAlignment="1">
      <alignment horizontal="left" vertical="center"/>
    </xf>
    <xf numFmtId="180" fontId="0" fillId="0" borderId="0" xfId="0" quotePrefix="1" applyNumberFormat="1" applyFont="1" applyFill="1" applyBorder="1" applyAlignment="1">
      <alignment horizontal="right"/>
    </xf>
    <xf numFmtId="176" fontId="2" fillId="0" borderId="1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3" fontId="2" fillId="0" borderId="0" xfId="0" applyNumberFormat="1" applyFont="1" applyBorder="1" applyAlignment="1">
      <alignment horizontal="centerContinuous" vertical="center"/>
    </xf>
    <xf numFmtId="183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0" fontId="0" fillId="0" borderId="0" xfId="0" applyFont="1"/>
    <xf numFmtId="176" fontId="0" fillId="2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2" borderId="0" xfId="0" applyNumberFormat="1" applyFont="1" applyFill="1" applyAlignment="1">
      <alignment horizontal="right"/>
    </xf>
    <xf numFmtId="0" fontId="17" fillId="0" borderId="1" xfId="46" applyFont="1" applyBorder="1" applyAlignment="1">
      <alignment horizontal="left" vertical="center"/>
    </xf>
    <xf numFmtId="0" fontId="14" fillId="0" borderId="0" xfId="46" applyFont="1" applyAlignment="1">
      <alignment horizontal="left" vertical="center"/>
    </xf>
    <xf numFmtId="0" fontId="19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184" fontId="1" fillId="0" borderId="0" xfId="32" applyNumberFormat="1" applyFont="1"/>
    <xf numFmtId="0" fontId="18" fillId="0" borderId="0" xfId="41" applyFont="1"/>
    <xf numFmtId="38" fontId="18" fillId="0" borderId="0" xfId="32" applyFont="1"/>
    <xf numFmtId="38" fontId="1" fillId="0" borderId="0" xfId="41" applyNumberFormat="1"/>
    <xf numFmtId="0" fontId="48" fillId="0" borderId="0" xfId="41" applyFont="1"/>
    <xf numFmtId="0" fontId="1" fillId="0" borderId="0" xfId="41" applyFont="1"/>
    <xf numFmtId="0" fontId="1" fillId="0" borderId="0" xfId="41" applyFill="1" applyAlignment="1">
      <alignment vertical="center"/>
    </xf>
    <xf numFmtId="186" fontId="1" fillId="0" borderId="0" xfId="41" applyNumberFormat="1" applyFill="1"/>
    <xf numFmtId="183" fontId="13" fillId="0" borderId="6" xfId="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49" fillId="34" borderId="0" xfId="41" applyFont="1" applyFill="1"/>
    <xf numFmtId="0" fontId="21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2" fillId="0" borderId="0" xfId="41" applyFont="1" applyAlignment="1">
      <alignment horizontal="justify" vertical="center"/>
    </xf>
    <xf numFmtId="56" fontId="22" fillId="0" borderId="0" xfId="41" applyNumberFormat="1" applyFont="1" applyAlignment="1">
      <alignment horizontal="justify" vertical="center"/>
    </xf>
    <xf numFmtId="0" fontId="14" fillId="0" borderId="8" xfId="46" applyFont="1" applyBorder="1" applyAlignment="1">
      <alignment vertical="center"/>
    </xf>
    <xf numFmtId="0" fontId="12" fillId="0" borderId="0" xfId="46" applyFont="1" applyAlignment="1">
      <alignment horizontal="right"/>
    </xf>
    <xf numFmtId="183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right"/>
    </xf>
    <xf numFmtId="177" fontId="24" fillId="0" borderId="0" xfId="0" applyNumberFormat="1" applyFont="1" applyFill="1" applyAlignment="1">
      <alignment horizontal="right"/>
    </xf>
    <xf numFmtId="178" fontId="24" fillId="0" borderId="0" xfId="0" applyNumberFormat="1" applyFont="1" applyFill="1" applyAlignment="1">
      <alignment horizontal="right"/>
    </xf>
    <xf numFmtId="179" fontId="24" fillId="0" borderId="0" xfId="0" applyNumberFormat="1" applyFont="1" applyFill="1" applyAlignment="1">
      <alignment horizontal="right"/>
    </xf>
    <xf numFmtId="176" fontId="24" fillId="2" borderId="0" xfId="0" applyNumberFormat="1" applyFont="1" applyFill="1" applyAlignment="1">
      <alignment horizontal="right"/>
    </xf>
    <xf numFmtId="177" fontId="24" fillId="2" borderId="0" xfId="0" applyNumberFormat="1" applyFont="1" applyFill="1" applyAlignment="1">
      <alignment horizontal="right"/>
    </xf>
    <xf numFmtId="178" fontId="24" fillId="2" borderId="0" xfId="0" applyNumberFormat="1" applyFont="1" applyFill="1" applyAlignment="1">
      <alignment horizontal="right"/>
    </xf>
    <xf numFmtId="179" fontId="24" fillId="2" borderId="0" xfId="0" applyNumberFormat="1" applyFont="1" applyFill="1" applyAlignment="1">
      <alignment horizontal="right"/>
    </xf>
    <xf numFmtId="178" fontId="10" fillId="0" borderId="1" xfId="0" applyNumberFormat="1" applyFont="1" applyBorder="1" applyAlignment="1">
      <alignment vertical="center"/>
    </xf>
    <xf numFmtId="0" fontId="12" fillId="0" borderId="0" xfId="46" applyFont="1" applyBorder="1" applyAlignment="1">
      <alignment vertical="center"/>
    </xf>
    <xf numFmtId="183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5" fillId="0" borderId="0" xfId="0" applyFont="1" applyBorder="1"/>
    <xf numFmtId="184" fontId="25" fillId="0" borderId="0" xfId="0" applyNumberFormat="1" applyFont="1" applyFill="1" applyAlignment="1">
      <alignment horizontal="right"/>
    </xf>
    <xf numFmtId="0" fontId="25" fillId="0" borderId="0" xfId="0" applyFont="1"/>
    <xf numFmtId="0" fontId="1" fillId="0" borderId="0" xfId="0" applyFont="1" applyBorder="1"/>
    <xf numFmtId="184" fontId="1" fillId="0" borderId="0" xfId="0" applyNumberFormat="1" applyFont="1" applyFill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50" fillId="0" borderId="0" xfId="41" applyFont="1" applyAlignment="1">
      <alignment horizontal="justify"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3" fillId="0" borderId="0" xfId="46" applyFont="1" applyFill="1" applyAlignment="1">
      <alignment vertical="center"/>
    </xf>
    <xf numFmtId="0" fontId="10" fillId="0" borderId="1" xfId="0" applyFont="1" applyBorder="1" applyAlignment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46" applyFont="1" applyBorder="1" applyAlignment="1">
      <alignment vertical="center" wrapText="1"/>
    </xf>
    <xf numFmtId="0" fontId="17" fillId="0" borderId="1" xfId="46" applyFont="1" applyBorder="1" applyAlignment="1">
      <alignment vertical="center"/>
    </xf>
    <xf numFmtId="0" fontId="14" fillId="0" borderId="0" xfId="46" applyFont="1" applyBorder="1" applyAlignment="1">
      <alignment vertical="center" wrapText="1"/>
    </xf>
    <xf numFmtId="0" fontId="20" fillId="0" borderId="14" xfId="0" applyFont="1" applyFill="1" applyBorder="1" applyAlignment="1"/>
    <xf numFmtId="0" fontId="16" fillId="0" borderId="11" xfId="0" applyFont="1" applyFill="1" applyBorder="1" applyAlignment="1"/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2" fillId="0" borderId="0" xfId="46" applyFont="1" applyBorder="1" applyAlignment="1">
      <alignment wrapText="1"/>
    </xf>
    <xf numFmtId="38" fontId="1" fillId="0" borderId="0" xfId="32" applyFont="1" applyAlignment="1"/>
    <xf numFmtId="185" fontId="15" fillId="0" borderId="3" xfId="0" quotePrefix="1" applyNumberFormat="1" applyFont="1" applyFill="1" applyBorder="1" applyAlignment="1">
      <alignment horizontal="right" vertical="center" shrinkToFit="1"/>
    </xf>
    <xf numFmtId="185" fontId="16" fillId="0" borderId="3" xfId="0" quotePrefix="1" applyNumberFormat="1" applyFont="1" applyFill="1" applyBorder="1" applyAlignment="1">
      <alignment horizontal="right" vertical="center" shrinkToFit="1"/>
    </xf>
    <xf numFmtId="185" fontId="15" fillId="0" borderId="3" xfId="0" applyNumberFormat="1" applyFont="1" applyFill="1" applyBorder="1" applyAlignment="1">
      <alignment horizontal="right" vertical="center" shrinkToFit="1"/>
    </xf>
    <xf numFmtId="185" fontId="15" fillId="0" borderId="5" xfId="0" quotePrefix="1" applyNumberFormat="1" applyFont="1" applyFill="1" applyBorder="1" applyAlignment="1">
      <alignment horizontal="right" vertical="center" shrinkToFit="1"/>
    </xf>
    <xf numFmtId="185" fontId="15" fillId="0" borderId="4" xfId="0" quotePrefix="1" applyNumberFormat="1" applyFont="1" applyFill="1" applyBorder="1" applyAlignment="1">
      <alignment horizontal="right" vertical="center" shrinkToFit="1"/>
    </xf>
    <xf numFmtId="185" fontId="15" fillId="0" borderId="11" xfId="0" applyNumberFormat="1" applyFont="1" applyFill="1" applyBorder="1" applyAlignment="1">
      <alignment horizontal="right" vertical="center" shrinkToFit="1"/>
    </xf>
    <xf numFmtId="185" fontId="10" fillId="0" borderId="3" xfId="0" applyNumberFormat="1" applyFont="1" applyBorder="1" applyAlignment="1">
      <alignment horizontal="right" vertical="center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185" fontId="10" fillId="0" borderId="5" xfId="0" applyNumberFormat="1" applyFont="1" applyBorder="1" applyAlignment="1">
      <alignment horizontal="right" vertical="center" shrinkToFit="1"/>
    </xf>
    <xf numFmtId="185" fontId="10" fillId="0" borderId="11" xfId="0" applyNumberFormat="1" applyFont="1" applyBorder="1" applyAlignment="1">
      <alignment horizontal="right" vertical="center" shrinkToFit="1"/>
    </xf>
    <xf numFmtId="185" fontId="10" fillId="0" borderId="10" xfId="0" applyNumberFormat="1" applyFont="1" applyBorder="1" applyAlignment="1">
      <alignment horizontal="right" vertical="center" shrinkToFit="1"/>
    </xf>
    <xf numFmtId="185" fontId="10" fillId="0" borderId="10" xfId="0" applyNumberFormat="1" applyFont="1" applyFill="1" applyBorder="1" applyAlignment="1">
      <alignment horizontal="right" vertical="center" shrinkToFit="1"/>
    </xf>
    <xf numFmtId="185" fontId="10" fillId="0" borderId="13" xfId="0" applyNumberFormat="1" applyFont="1" applyBorder="1" applyAlignment="1">
      <alignment horizontal="right" vertical="center" shrinkToFit="1"/>
    </xf>
    <xf numFmtId="185" fontId="10" fillId="0" borderId="12" xfId="0" applyNumberFormat="1" applyFont="1" applyBorder="1" applyAlignment="1">
      <alignment horizontal="right" vertical="center" shrinkToFit="1"/>
    </xf>
    <xf numFmtId="0" fontId="28" fillId="0" borderId="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2" xfId="0" applyFont="1" applyBorder="1"/>
    <xf numFmtId="0" fontId="4" fillId="0" borderId="1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1" fillId="0" borderId="0" xfId="0" applyFont="1" applyAlignment="1">
      <alignment vertical="center"/>
    </xf>
    <xf numFmtId="0" fontId="29" fillId="0" borderId="0" xfId="0" applyFont="1"/>
    <xf numFmtId="0" fontId="1" fillId="0" borderId="0" xfId="41" applyAlignment="1">
      <alignment vertical="center"/>
    </xf>
    <xf numFmtId="0" fontId="12" fillId="0" borderId="0" xfId="41" applyFont="1" applyAlignment="1">
      <alignment vertical="center"/>
    </xf>
    <xf numFmtId="0" fontId="25" fillId="0" borderId="0" xfId="41" applyFont="1"/>
    <xf numFmtId="0" fontId="25" fillId="0" borderId="1" xfId="0" applyFont="1" applyBorder="1"/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1" fillId="0" borderId="0" xfId="0" applyFont="1"/>
    <xf numFmtId="179" fontId="20" fillId="0" borderId="3" xfId="0" quotePrefix="1" applyNumberFormat="1" applyFont="1" applyFill="1" applyBorder="1" applyAlignment="1">
      <alignment horizontal="right"/>
    </xf>
    <xf numFmtId="189" fontId="20" fillId="0" borderId="3" xfId="0" quotePrefix="1" applyNumberFormat="1" applyFont="1" applyFill="1" applyBorder="1" applyAlignment="1">
      <alignment horizontal="right"/>
    </xf>
    <xf numFmtId="183" fontId="20" fillId="0" borderId="3" xfId="0" quotePrefix="1" applyNumberFormat="1" applyFont="1" applyFill="1" applyBorder="1" applyAlignment="1">
      <alignment horizontal="right"/>
    </xf>
    <xf numFmtId="176" fontId="20" fillId="0" borderId="3" xfId="0" quotePrefix="1" applyNumberFormat="1" applyFont="1" applyFill="1" applyBorder="1" applyAlignment="1">
      <alignment horizontal="right"/>
    </xf>
    <xf numFmtId="186" fontId="20" fillId="0" borderId="4" xfId="0" applyNumberFormat="1" applyFont="1" applyBorder="1"/>
    <xf numFmtId="188" fontId="20" fillId="0" borderId="19" xfId="0" applyNumberFormat="1" applyFont="1" applyBorder="1"/>
    <xf numFmtId="179" fontId="14" fillId="0" borderId="3" xfId="0" quotePrefix="1" applyNumberFormat="1" applyFont="1" applyFill="1" applyBorder="1" applyAlignment="1">
      <alignment horizontal="right"/>
    </xf>
    <xf numFmtId="189" fontId="14" fillId="0" borderId="3" xfId="0" quotePrefix="1" applyNumberFormat="1" applyFont="1" applyFill="1" applyBorder="1" applyAlignment="1">
      <alignment horizontal="right"/>
    </xf>
    <xf numFmtId="183" fontId="14" fillId="0" borderId="3" xfId="0" quotePrefix="1" applyNumberFormat="1" applyFont="1" applyFill="1" applyBorder="1" applyAlignment="1">
      <alignment horizontal="right"/>
    </xf>
    <xf numFmtId="176" fontId="14" fillId="0" borderId="3" xfId="0" quotePrefix="1" applyNumberFormat="1" applyFont="1" applyFill="1" applyBorder="1" applyAlignment="1">
      <alignment horizontal="right"/>
    </xf>
    <xf numFmtId="186" fontId="14" fillId="0" borderId="3" xfId="0" applyNumberFormat="1" applyFont="1" applyBorder="1"/>
    <xf numFmtId="188" fontId="14" fillId="0" borderId="5" xfId="0" applyNumberFormat="1" applyFont="1" applyBorder="1"/>
    <xf numFmtId="177" fontId="14" fillId="0" borderId="3" xfId="0" quotePrefix="1" applyNumberFormat="1" applyFont="1" applyFill="1" applyBorder="1" applyAlignment="1">
      <alignment horizontal="right"/>
    </xf>
    <xf numFmtId="186" fontId="14" fillId="0" borderId="3" xfId="0" applyNumberFormat="1" applyFont="1" applyBorder="1" applyAlignment="1">
      <alignment horizontal="right"/>
    </xf>
    <xf numFmtId="179" fontId="14" fillId="0" borderId="5" xfId="0" applyNumberFormat="1" applyFont="1" applyFill="1" applyBorder="1" applyAlignment="1">
      <alignment horizontal="right"/>
    </xf>
    <xf numFmtId="176" fontId="14" fillId="0" borderId="5" xfId="0" applyNumberFormat="1" applyFont="1" applyFill="1" applyBorder="1" applyAlignment="1">
      <alignment horizontal="right"/>
    </xf>
    <xf numFmtId="179" fontId="14" fillId="0" borderId="13" xfId="0" applyNumberFormat="1" applyFont="1" applyFill="1" applyBorder="1" applyAlignment="1">
      <alignment horizontal="right"/>
    </xf>
    <xf numFmtId="189" fontId="14" fillId="0" borderId="10" xfId="0" quotePrefix="1" applyNumberFormat="1" applyFont="1" applyFill="1" applyBorder="1" applyAlignment="1">
      <alignment horizontal="right"/>
    </xf>
    <xf numFmtId="183" fontId="14" fillId="0" borderId="10" xfId="0" quotePrefix="1" applyNumberFormat="1" applyFont="1" applyFill="1" applyBorder="1" applyAlignment="1">
      <alignment horizontal="right"/>
    </xf>
    <xf numFmtId="176" fontId="14" fillId="0" borderId="13" xfId="0" applyNumberFormat="1" applyFont="1" applyFill="1" applyBorder="1" applyAlignment="1">
      <alignment horizontal="right"/>
    </xf>
    <xf numFmtId="186" fontId="14" fillId="0" borderId="10" xfId="0" applyNumberFormat="1" applyFont="1" applyBorder="1"/>
    <xf numFmtId="188" fontId="14" fillId="0" borderId="13" xfId="0" applyNumberFormat="1" applyFont="1" applyBorder="1"/>
    <xf numFmtId="180" fontId="51" fillId="0" borderId="0" xfId="0" quotePrefix="1" applyNumberFormat="1" applyFont="1" applyFill="1" applyBorder="1" applyAlignment="1">
      <alignment horizontal="right"/>
    </xf>
    <xf numFmtId="183" fontId="51" fillId="0" borderId="0" xfId="0" quotePrefix="1" applyNumberFormat="1" applyFont="1" applyFill="1" applyBorder="1" applyAlignment="1">
      <alignment horizontal="right"/>
    </xf>
    <xf numFmtId="178" fontId="25" fillId="0" borderId="1" xfId="0" applyNumberFormat="1" applyFont="1" applyBorder="1" applyAlignment="1">
      <alignment horizontal="right"/>
    </xf>
    <xf numFmtId="185" fontId="10" fillId="0" borderId="17" xfId="0" applyNumberFormat="1" applyFont="1" applyBorder="1" applyAlignment="1">
      <alignment horizontal="right" vertical="center" shrinkToFit="1"/>
    </xf>
    <xf numFmtId="185" fontId="10" fillId="0" borderId="18" xfId="0" applyNumberFormat="1" applyFont="1" applyBorder="1" applyAlignment="1">
      <alignment horizontal="right" vertical="center" shrinkToFit="1"/>
    </xf>
    <xf numFmtId="185" fontId="10" fillId="0" borderId="15" xfId="0" applyNumberFormat="1" applyFont="1" applyBorder="1" applyAlignment="1">
      <alignment horizontal="right" vertical="center" shrinkToFit="1"/>
    </xf>
    <xf numFmtId="185" fontId="10" fillId="0" borderId="16" xfId="0" applyNumberFormat="1" applyFont="1" applyBorder="1" applyAlignment="1">
      <alignment horizontal="right" vertical="center" shrinkToFit="1"/>
    </xf>
    <xf numFmtId="185" fontId="10" fillId="0" borderId="17" xfId="0" applyNumberFormat="1" applyFont="1" applyFill="1" applyBorder="1" applyAlignment="1">
      <alignment horizontal="right" vertical="center" shrinkToFit="1"/>
    </xf>
    <xf numFmtId="185" fontId="10" fillId="0" borderId="18" xfId="0" applyNumberFormat="1" applyFont="1" applyFill="1" applyBorder="1" applyAlignment="1">
      <alignment horizontal="right" vertical="center" shrinkToFit="1"/>
    </xf>
    <xf numFmtId="0" fontId="2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" fillId="0" borderId="0" xfId="41" applyAlignment="1">
      <alignment horizontal="center"/>
    </xf>
    <xf numFmtId="179" fontId="10" fillId="0" borderId="5" xfId="0" quotePrefix="1" applyNumberFormat="1" applyFont="1" applyFill="1" applyBorder="1" applyAlignment="1">
      <alignment horizontal="right" vertical="center"/>
    </xf>
    <xf numFmtId="179" fontId="10" fillId="0" borderId="13" xfId="0" quotePrefix="1" applyNumberFormat="1" applyFont="1" applyFill="1" applyBorder="1" applyAlignment="1">
      <alignment horizontal="right" vertical="center"/>
    </xf>
    <xf numFmtId="179" fontId="17" fillId="0" borderId="5" xfId="0" quotePrefix="1" applyNumberFormat="1" applyFont="1" applyFill="1" applyBorder="1" applyAlignment="1">
      <alignment horizontal="right" vertical="center"/>
    </xf>
    <xf numFmtId="181" fontId="1" fillId="0" borderId="0" xfId="41" applyNumberFormat="1"/>
    <xf numFmtId="184" fontId="1" fillId="0" borderId="0" xfId="41" applyNumberFormat="1"/>
    <xf numFmtId="179" fontId="53" fillId="0" borderId="5" xfId="0" quotePrefix="1" applyNumberFormat="1" applyFont="1" applyFill="1" applyBorder="1" applyAlignment="1">
      <alignment horizontal="right" vertical="center"/>
    </xf>
    <xf numFmtId="0" fontId="48" fillId="33" borderId="0" xfId="41" applyFont="1" applyFill="1"/>
    <xf numFmtId="179" fontId="1" fillId="0" borderId="0" xfId="41" applyNumberFormat="1" applyFont="1"/>
    <xf numFmtId="179" fontId="14" fillId="0" borderId="5" xfId="0" quotePrefix="1" applyNumberFormat="1" applyFont="1" applyFill="1" applyBorder="1" applyAlignment="1">
      <alignment horizontal="right"/>
    </xf>
    <xf numFmtId="190" fontId="1" fillId="0" borderId="0" xfId="41" applyNumberFormat="1"/>
    <xf numFmtId="190" fontId="48" fillId="0" borderId="0" xfId="41" applyNumberFormat="1" applyFont="1"/>
    <xf numFmtId="186" fontId="20" fillId="0" borderId="3" xfId="0" applyNumberFormat="1" applyFont="1" applyBorder="1"/>
    <xf numFmtId="188" fontId="20" fillId="0" borderId="5" xfId="0" applyNumberFormat="1" applyFont="1" applyBorder="1"/>
    <xf numFmtId="185" fontId="9" fillId="0" borderId="3" xfId="0" quotePrefix="1" applyNumberFormat="1" applyFont="1" applyFill="1" applyBorder="1" applyAlignment="1">
      <alignment horizontal="right" vertical="center" shrinkToFit="1"/>
    </xf>
    <xf numFmtId="185" fontId="9" fillId="0" borderId="15" xfId="0" applyNumberFormat="1" applyFont="1" applyFill="1" applyBorder="1" applyAlignment="1">
      <alignment horizontal="right" vertical="center" shrinkToFit="1"/>
    </xf>
    <xf numFmtId="185" fontId="9" fillId="0" borderId="17" xfId="0" quotePrefix="1" applyNumberFormat="1" applyFont="1" applyFill="1" applyBorder="1" applyAlignment="1">
      <alignment horizontal="right" vertical="center" shrinkToFit="1"/>
    </xf>
    <xf numFmtId="185" fontId="9" fillId="0" borderId="15" xfId="0" quotePrefix="1" applyNumberFormat="1" applyFont="1" applyFill="1" applyBorder="1" applyAlignment="1">
      <alignment horizontal="right" vertical="center" shrinkToFit="1"/>
    </xf>
    <xf numFmtId="185" fontId="9" fillId="0" borderId="17" xfId="0" applyNumberFormat="1" applyFont="1" applyFill="1" applyBorder="1" applyAlignment="1">
      <alignment horizontal="right" vertical="center" shrinkToFit="1"/>
    </xf>
    <xf numFmtId="185" fontId="9" fillId="0" borderId="10" xfId="0" quotePrefix="1" applyNumberFormat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4" fillId="0" borderId="0" xfId="41" applyFont="1"/>
    <xf numFmtId="184" fontId="4" fillId="0" borderId="2" xfId="0" applyNumberFormat="1" applyFont="1" applyFill="1" applyBorder="1" applyAlignment="1">
      <alignment horizontal="center" vertical="center"/>
    </xf>
    <xf numFmtId="184" fontId="4" fillId="0" borderId="32" xfId="0" applyNumberFormat="1" applyFont="1" applyFill="1" applyBorder="1" applyAlignment="1">
      <alignment horizontal="center" vertical="center"/>
    </xf>
    <xf numFmtId="184" fontId="4" fillId="0" borderId="33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3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36" xfId="0" applyNumberFormat="1" applyFont="1" applyFill="1" applyBorder="1" applyAlignment="1">
      <alignment vertical="center"/>
    </xf>
    <xf numFmtId="3" fontId="10" fillId="0" borderId="37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184" fontId="4" fillId="0" borderId="9" xfId="0" applyNumberFormat="1" applyFont="1" applyFill="1" applyBorder="1" applyAlignment="1">
      <alignment horizontal="center" vertical="center" wrapText="1" shrinkToFit="1"/>
    </xf>
    <xf numFmtId="0" fontId="1" fillId="0" borderId="0" xfId="41"/>
    <xf numFmtId="0" fontId="14" fillId="0" borderId="0" xfId="46" applyFont="1" applyBorder="1" applyAlignment="1">
      <alignment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56" fillId="0" borderId="0" xfId="0" applyFont="1" applyAlignment="1"/>
    <xf numFmtId="0" fontId="57" fillId="0" borderId="0" xfId="41" applyFont="1"/>
    <xf numFmtId="0" fontId="10" fillId="0" borderId="0" xfId="41" applyFont="1" applyAlignment="1"/>
    <xf numFmtId="0" fontId="10" fillId="0" borderId="0" xfId="41" applyFont="1"/>
    <xf numFmtId="0" fontId="20" fillId="0" borderId="3" xfId="0" quotePrefix="1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55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0" fontId="48" fillId="0" borderId="0" xfId="41" applyFont="1"/>
    <xf numFmtId="0" fontId="48" fillId="0" borderId="11" xfId="41" applyFont="1" applyBorder="1"/>
    <xf numFmtId="0" fontId="1" fillId="0" borderId="0" xfId="41" applyFont="1"/>
    <xf numFmtId="0" fontId="1" fillId="0" borderId="11" xfId="41" applyFont="1" applyBorder="1"/>
    <xf numFmtId="0" fontId="1" fillId="0" borderId="0" xfId="41"/>
    <xf numFmtId="0" fontId="55" fillId="0" borderId="0" xfId="0" applyFont="1" applyAlignment="1">
      <alignment horizontal="center"/>
    </xf>
    <xf numFmtId="0" fontId="48" fillId="33" borderId="0" xfId="41" applyFont="1" applyFill="1"/>
    <xf numFmtId="0" fontId="10" fillId="0" borderId="0" xfId="41" applyFont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1" fillId="0" borderId="0" xfId="46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right" vertical="center"/>
    </xf>
    <xf numFmtId="187" fontId="1" fillId="0" borderId="5" xfId="0" applyNumberFormat="1" applyFont="1" applyBorder="1" applyAlignment="1">
      <alignment horizontal="right" vertical="center"/>
    </xf>
    <xf numFmtId="181" fontId="10" fillId="0" borderId="19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187" fontId="25" fillId="0" borderId="19" xfId="0" applyNumberFormat="1" applyFont="1" applyBorder="1" applyAlignment="1">
      <alignment horizontal="right" vertical="center"/>
    </xf>
    <xf numFmtId="187" fontId="25" fillId="0" borderId="14" xfId="0" applyNumberFormat="1" applyFont="1" applyBorder="1" applyAlignment="1">
      <alignment horizontal="right" vertical="center"/>
    </xf>
    <xf numFmtId="181" fontId="10" fillId="0" borderId="4" xfId="46" applyNumberFormat="1" applyFont="1" applyBorder="1" applyAlignment="1">
      <alignment horizontal="right" vertical="center"/>
    </xf>
    <xf numFmtId="187" fontId="25" fillId="0" borderId="4" xfId="0" applyNumberFormat="1" applyFont="1" applyBorder="1" applyAlignment="1">
      <alignment horizontal="right" vertical="center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7" fontId="25" fillId="0" borderId="5" xfId="0" applyNumberFormat="1" applyFont="1" applyBorder="1" applyAlignment="1">
      <alignment horizontal="right" vertical="center"/>
    </xf>
    <xf numFmtId="187" fontId="25" fillId="0" borderId="11" xfId="0" applyNumberFormat="1" applyFont="1" applyBorder="1" applyAlignment="1">
      <alignment horizontal="right" vertical="center"/>
    </xf>
    <xf numFmtId="181" fontId="10" fillId="0" borderId="3" xfId="46" applyNumberFormat="1" applyFont="1" applyBorder="1" applyAlignment="1">
      <alignment horizontal="right" vertical="center"/>
    </xf>
    <xf numFmtId="187" fontId="25" fillId="0" borderId="3" xfId="0" applyNumberFormat="1" applyFont="1" applyBorder="1" applyAlignment="1">
      <alignment horizontal="right" vertical="center"/>
    </xf>
    <xf numFmtId="0" fontId="9" fillId="0" borderId="1" xfId="46" applyFont="1" applyBorder="1" applyAlignment="1">
      <alignment horizontal="center" vertical="center"/>
    </xf>
    <xf numFmtId="0" fontId="9" fillId="0" borderId="12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0" fontId="10" fillId="0" borderId="2" xfId="46" applyFont="1" applyBorder="1" applyAlignment="1">
      <alignment horizontal="center" vertical="center" justifyLastLine="1"/>
    </xf>
    <xf numFmtId="187" fontId="1" fillId="0" borderId="11" xfId="0" applyNumberFormat="1" applyFont="1" applyBorder="1" applyAlignment="1">
      <alignment horizontal="right" vertical="center"/>
    </xf>
    <xf numFmtId="181" fontId="9" fillId="0" borderId="3" xfId="46" applyNumberFormat="1" applyFont="1" applyBorder="1" applyAlignment="1">
      <alignment horizontal="right" vertical="center"/>
    </xf>
    <xf numFmtId="0" fontId="10" fillId="0" borderId="9" xfId="46" applyFont="1" applyBorder="1" applyAlignment="1">
      <alignment horizontal="center" vertical="center" justifyLastLine="1"/>
    </xf>
    <xf numFmtId="0" fontId="10" fillId="0" borderId="6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187" fontId="1" fillId="0" borderId="0" xfId="0" applyNumberFormat="1" applyFont="1" applyBorder="1" applyAlignment="1">
      <alignment horizontal="right" vertical="center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182" fontId="10" fillId="0" borderId="19" xfId="46" applyNumberFormat="1" applyFont="1" applyBorder="1" applyAlignment="1">
      <alignment horizontal="right" vertical="center"/>
    </xf>
    <xf numFmtId="182" fontId="10" fillId="0" borderId="14" xfId="46" applyNumberFormat="1" applyFont="1" applyBorder="1" applyAlignment="1">
      <alignment horizontal="right" vertical="center"/>
    </xf>
    <xf numFmtId="181" fontId="10" fillId="0" borderId="10" xfId="46" applyNumberFormat="1" applyFont="1" applyBorder="1" applyAlignment="1">
      <alignment horizontal="right" vertical="center"/>
    </xf>
    <xf numFmtId="181" fontId="10" fillId="0" borderId="13" xfId="46" applyNumberFormat="1" applyFont="1" applyBorder="1" applyAlignment="1">
      <alignment horizontal="right" vertical="center"/>
    </xf>
    <xf numFmtId="181" fontId="10" fillId="0" borderId="12" xfId="46" applyNumberFormat="1" applyFont="1" applyBorder="1" applyAlignment="1">
      <alignment horizontal="right" vertical="center"/>
    </xf>
    <xf numFmtId="0" fontId="10" fillId="0" borderId="1" xfId="46" applyFont="1" applyBorder="1" applyAlignment="1">
      <alignment horizontal="center" vertical="center"/>
    </xf>
    <xf numFmtId="0" fontId="10" fillId="0" borderId="12" xfId="46" applyFont="1" applyBorder="1" applyAlignment="1">
      <alignment horizontal="center" vertical="center"/>
    </xf>
    <xf numFmtId="182" fontId="10" fillId="0" borderId="4" xfId="46" applyNumberFormat="1" applyFont="1" applyBorder="1" applyAlignment="1">
      <alignment horizontal="right" vertical="center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0" fillId="0" borderId="0" xfId="46" applyBorder="1" applyAlignment="1">
      <alignment horizontal="center" vertical="center"/>
    </xf>
    <xf numFmtId="0" fontId="10" fillId="0" borderId="11" xfId="46" applyBorder="1" applyAlignment="1">
      <alignment horizontal="center" vertical="center"/>
    </xf>
    <xf numFmtId="182" fontId="10" fillId="0" borderId="3" xfId="46" applyNumberFormat="1" applyFont="1" applyBorder="1" applyAlignment="1">
      <alignment horizontal="right" vertical="center"/>
    </xf>
    <xf numFmtId="182" fontId="10" fillId="0" borderId="5" xfId="46" applyNumberFormat="1" applyFont="1" applyBorder="1" applyAlignment="1">
      <alignment horizontal="right" vertical="center"/>
    </xf>
    <xf numFmtId="0" fontId="9" fillId="0" borderId="0" xfId="46" applyFont="1" applyBorder="1" applyAlignment="1">
      <alignment horizontal="center" vertical="center"/>
    </xf>
    <xf numFmtId="0" fontId="9" fillId="0" borderId="11" xfId="46" applyFont="1" applyBorder="1" applyAlignment="1">
      <alignment horizontal="center" vertical="center"/>
    </xf>
    <xf numFmtId="187" fontId="25" fillId="0" borderId="0" xfId="0" applyNumberFormat="1" applyFont="1" applyBorder="1" applyAlignment="1">
      <alignment horizontal="right" vertical="center"/>
    </xf>
    <xf numFmtId="0" fontId="14" fillId="0" borderId="0" xfId="46" applyFont="1" applyBorder="1" applyAlignment="1">
      <alignment vertical="center" wrapText="1"/>
    </xf>
    <xf numFmtId="182" fontId="10" fillId="0" borderId="10" xfId="46" applyNumberFormat="1" applyFont="1" applyBorder="1" applyAlignment="1">
      <alignment horizontal="right" vertical="center"/>
    </xf>
    <xf numFmtId="182" fontId="10" fillId="0" borderId="13" xfId="46" applyNumberFormat="1" applyFont="1" applyBorder="1" applyAlignment="1">
      <alignment horizontal="right" vertical="center"/>
    </xf>
    <xf numFmtId="182" fontId="10" fillId="0" borderId="11" xfId="46" applyNumberFormat="1" applyFont="1" applyBorder="1" applyAlignment="1">
      <alignment horizontal="right" vertical="center"/>
    </xf>
    <xf numFmtId="182" fontId="10" fillId="0" borderId="12" xfId="46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8" fillId="0" borderId="0" xfId="46" applyFont="1" applyFill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'9表、10表'!$A$59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'9表、10表'!$B$59:$G$59</c:f>
              <c:numCache>
                <c:formatCode>#,##0_);[Red]\(#,##0\)</c:formatCode>
                <c:ptCount val="6"/>
                <c:pt idx="0">
                  <c:v>5736</c:v>
                </c:pt>
                <c:pt idx="1">
                  <c:v>5264</c:v>
                </c:pt>
                <c:pt idx="2">
                  <c:v>5269</c:v>
                </c:pt>
                <c:pt idx="3">
                  <c:v>4855</c:v>
                </c:pt>
                <c:pt idx="4">
                  <c:v>4816</c:v>
                </c:pt>
                <c:pt idx="5" formatCode="#,##0_ ">
                  <c:v>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C-49D4-8266-E778CAD9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3344"/>
        <c:axId val="93674880"/>
      </c:barChart>
      <c:lineChart>
        <c:grouping val="standard"/>
        <c:varyColors val="0"/>
        <c:ser>
          <c:idx val="1"/>
          <c:order val="1"/>
          <c:tx>
            <c:strRef>
              <c:f>'9表、10表'!$A$60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C-49D4-8266-E778CAD9E47E}"/>
                </c:ext>
              </c:extLst>
            </c:dLbl>
            <c:dLbl>
              <c:idx val="1"/>
              <c:layout>
                <c:manualLayout>
                  <c:x val="-3.4696413214376803E-2"/>
                  <c:y val="-4.031007751937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C-49D4-8266-E778CAD9E47E}"/>
                </c:ext>
              </c:extLst>
            </c:dLbl>
            <c:dLbl>
              <c:idx val="2"/>
              <c:layout>
                <c:manualLayout>
                  <c:x val="-2.9739782755180119E-2"/>
                  <c:y val="-4.639711896478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8C-49D4-8266-E778CAD9E47E}"/>
                </c:ext>
              </c:extLst>
            </c:dLbl>
            <c:dLbl>
              <c:idx val="3"/>
              <c:layout>
                <c:manualLayout>
                  <c:x val="-2.4783152295983431E-2"/>
                  <c:y val="-4.6511627906976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C-49D4-8266-E778CAD9E47E}"/>
                </c:ext>
              </c:extLst>
            </c:dLbl>
            <c:dLbl>
              <c:idx val="4"/>
              <c:layout>
                <c:manualLayout>
                  <c:x val="-4.2131358903171837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8C-49D4-8266-E778CAD9E47E}"/>
                </c:ext>
              </c:extLst>
            </c:dLbl>
            <c:dLbl>
              <c:idx val="5"/>
              <c:layout>
                <c:manualLayout>
                  <c:x val="-4.956649973489833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8C-49D4-8266-E778CAD9E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'9表、10表'!$B$60:$G$60</c:f>
              <c:numCache>
                <c:formatCode>#,##0_);[Red]\(#,##0\)</c:formatCode>
                <c:ptCount val="6"/>
                <c:pt idx="0">
                  <c:v>47511</c:v>
                </c:pt>
                <c:pt idx="1">
                  <c:v>46040</c:v>
                </c:pt>
                <c:pt idx="2" formatCode="#,##0_);[Red]\(#,##0\)">
                  <c:v>45572</c:v>
                </c:pt>
                <c:pt idx="3" formatCode="#,##0_);[Red]\(#,##0\)">
                  <c:v>41741</c:v>
                </c:pt>
                <c:pt idx="4" formatCode="#,##0_);[Red]\(#,##0\)">
                  <c:v>43708</c:v>
                </c:pt>
                <c:pt idx="5" formatCode="#,##0_ ">
                  <c:v>43603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8C-49D4-8266-E778CAD9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960"/>
        <c:axId val="93690496"/>
      </c:lineChart>
      <c:catAx>
        <c:axId val="93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4880"/>
        <c:crosses val="autoZero"/>
        <c:auto val="1"/>
        <c:lblAlgn val="ctr"/>
        <c:lblOffset val="100"/>
        <c:noMultiLvlLbl val="0"/>
      </c:catAx>
      <c:valAx>
        <c:axId val="93674880"/>
        <c:scaling>
          <c:orientation val="minMax"/>
          <c:max val="1000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3344"/>
        <c:crosses val="autoZero"/>
        <c:crossBetween val="between"/>
      </c:valAx>
      <c:catAx>
        <c:axId val="9368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90496"/>
        <c:crossesAt val="50000"/>
        <c:auto val="1"/>
        <c:lblAlgn val="ctr"/>
        <c:lblOffset val="100"/>
        <c:noMultiLvlLbl val="0"/>
      </c:catAx>
      <c:valAx>
        <c:axId val="93690496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88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'9表、10表'!$M$59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C-4DB5-8D3B-5701CD1A11B3}"/>
                </c:ext>
              </c:extLst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C-4DB5-8D3B-5701CD1A11B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'9表、10表'!$M$60:$M$61</c:f>
              <c:numCache>
                <c:formatCode>#,##0_);[Red]\(#,##0\)</c:formatCode>
                <c:ptCount val="2"/>
                <c:pt idx="0">
                  <c:v>34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C-4DB5-8D3B-5701CD1A11B3}"/>
            </c:ext>
          </c:extLst>
        </c:ser>
        <c:ser>
          <c:idx val="1"/>
          <c:order val="1"/>
          <c:tx>
            <c:strRef>
              <c:f>'9表、10表'!$N$59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'9表、10表'!$N$60:$N$61</c:f>
              <c:numCache>
                <c:formatCode>#,##0_);[Red]\(#,##0\)</c:formatCode>
                <c:ptCount val="2"/>
                <c:pt idx="0">
                  <c:v>1434</c:v>
                </c:pt>
                <c:pt idx="1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C-4DB5-8D3B-5701CD1A11B3}"/>
            </c:ext>
          </c:extLst>
        </c:ser>
        <c:ser>
          <c:idx val="2"/>
          <c:order val="2"/>
          <c:tx>
            <c:strRef>
              <c:f>'9表、10表'!$O$59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'9表、10表'!$O$60:$O$61</c:f>
              <c:numCache>
                <c:formatCode>#,##0_);[Red]\(#,##0\)</c:formatCode>
                <c:ptCount val="2"/>
                <c:pt idx="0">
                  <c:v>3222</c:v>
                </c:pt>
                <c:pt idx="1">
                  <c:v>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C-4DB5-8D3B-5701CD1A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37248"/>
        <c:axId val="95238784"/>
      </c:barChart>
      <c:catAx>
        <c:axId val="9523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238784"/>
        <c:crosses val="autoZero"/>
        <c:auto val="1"/>
        <c:lblAlgn val="ctr"/>
        <c:lblOffset val="100"/>
        <c:noMultiLvlLbl val="0"/>
      </c:catAx>
      <c:valAx>
        <c:axId val="952387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37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'9表、10表'!$Q$59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F7-4A00-AEB0-2CC652A30208}"/>
                </c:ext>
              </c:extLst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F7-4A00-AEB0-2CC652A3020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'9表、10表'!$Q$60:$Q$61</c:f>
              <c:numCache>
                <c:formatCode>#,##0_);[Red]\(#,##0\)</c:formatCode>
                <c:ptCount val="2"/>
                <c:pt idx="0">
                  <c:v>376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7-4A00-AEB0-2CC652A30208}"/>
            </c:ext>
          </c:extLst>
        </c:ser>
        <c:ser>
          <c:idx val="1"/>
          <c:order val="1"/>
          <c:tx>
            <c:strRef>
              <c:f>'9表、10表'!$R$59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'9表、10表'!$R$60:$R$61</c:f>
              <c:numCache>
                <c:formatCode>#,##0_);[Red]\(#,##0\)</c:formatCode>
                <c:ptCount val="2"/>
                <c:pt idx="0">
                  <c:v>17870</c:v>
                </c:pt>
                <c:pt idx="1">
                  <c:v>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7-4A00-AEB0-2CC652A30208}"/>
            </c:ext>
          </c:extLst>
        </c:ser>
        <c:ser>
          <c:idx val="2"/>
          <c:order val="2"/>
          <c:tx>
            <c:strRef>
              <c:f>'9表、10表'!$S$59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'9表、10表'!$S$60:$S$61</c:f>
              <c:numCache>
                <c:formatCode>#,##0_);[Red]\(#,##0\)</c:formatCode>
                <c:ptCount val="2"/>
                <c:pt idx="0">
                  <c:v>25357</c:v>
                </c:pt>
                <c:pt idx="1">
                  <c:v>24374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7-4A00-AEB0-2CC652A30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91648"/>
        <c:axId val="95301632"/>
      </c:barChart>
      <c:catAx>
        <c:axId val="9529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301632"/>
        <c:crosses val="autoZero"/>
        <c:auto val="1"/>
        <c:lblAlgn val="ctr"/>
        <c:lblOffset val="100"/>
        <c:noMultiLvlLbl val="0"/>
      </c:catAx>
      <c:valAx>
        <c:axId val="953016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91648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'11表 産業大分類別事業所数構成比の全国・県比較(民営)'!$Z$60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産業大分類別事業所数構成比の全国・県比較(民営)'!$Z$61:$Z$73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C-471F-B19E-5D4A93D307E9}"/>
            </c:ext>
          </c:extLst>
        </c:ser>
        <c:ser>
          <c:idx val="1"/>
          <c:order val="1"/>
          <c:tx>
            <c:strRef>
              <c:f>'11表 産業大分類別事業所数構成比の全国・県比較(民営)'!$AA$60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産業大分類別事業所数構成比の全国・県比較(民営)'!$AA$61:$AA$73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C-471F-B19E-5D4A93D307E9}"/>
            </c:ext>
          </c:extLst>
        </c:ser>
        <c:ser>
          <c:idx val="2"/>
          <c:order val="2"/>
          <c:tx>
            <c:strRef>
              <c:f>'11表 産業大分類別事業所数構成比の全国・県比較(民営)'!$AB$60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産業大分類別事業所数構成比の全国・県比較(民営)'!$AB$61:$AB$73</c:f>
              <c:numCache>
                <c:formatCode>General</c:formatCode>
                <c:ptCount val="13"/>
                <c:pt idx="0">
                  <c:v>1.2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1.3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C-471F-B19E-5D4A93D3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43424"/>
        <c:axId val="89945216"/>
      </c:radarChart>
      <c:catAx>
        <c:axId val="899434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10" baseline="0"/>
            </a:pPr>
            <a:endParaRPr lang="ja-JP"/>
          </a:p>
        </c:txPr>
        <c:crossAx val="89945216"/>
        <c:crosses val="autoZero"/>
        <c:auto val="0"/>
        <c:lblAlgn val="ctr"/>
        <c:lblOffset val="100"/>
        <c:noMultiLvlLbl val="0"/>
      </c:catAx>
      <c:valAx>
        <c:axId val="8994521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899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76200</xdr:rowOff>
    </xdr:from>
    <xdr:to>
      <xdr:col>8</xdr:col>
      <xdr:colOff>1390651</xdr:colOff>
      <xdr:row>26</xdr:row>
      <xdr:rowOff>76200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28575" y="438150"/>
          <a:ext cx="6238876" cy="4524375"/>
          <a:chOff x="742947" y="676275"/>
          <a:chExt cx="5207029" cy="4095750"/>
        </a:xfrm>
      </xdr:grpSpPr>
      <xdr:graphicFrame macro="">
        <xdr:nvGraphicFramePr>
          <xdr:cNvPr id="541722" name="グラフ 4"/>
          <xdr:cNvGraphicFramePr>
            <a:graphicFrameLocks/>
          </xdr:cNvGraphicFramePr>
        </xdr:nvGraphicFramePr>
        <xdr:xfrm>
          <a:off x="809626" y="676275"/>
          <a:ext cx="51403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653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47629</xdr:rowOff>
    </xdr:from>
    <xdr:to>
      <xdr:col>8</xdr:col>
      <xdr:colOff>1447800</xdr:colOff>
      <xdr:row>52</xdr:row>
      <xdr:rowOff>9529</xdr:rowOff>
    </xdr:to>
    <xdr:grpSp>
      <xdr:nvGrpSpPr>
        <xdr:cNvPr id="8" name="グループ化 1"/>
        <xdr:cNvGrpSpPr>
          <a:grpSpLocks/>
        </xdr:cNvGrpSpPr>
      </xdr:nvGrpSpPr>
      <xdr:grpSpPr bwMode="auto">
        <a:xfrm>
          <a:off x="0" y="5514979"/>
          <a:ext cx="6324600" cy="3905250"/>
          <a:chOff x="0" y="6055401"/>
          <a:chExt cx="6562716" cy="5137899"/>
        </a:xfrm>
      </xdr:grpSpPr>
      <xdr:sp macro="" textlink="">
        <xdr:nvSpPr>
          <xdr:cNvPr id="9" name="正方形/長方形 8"/>
          <xdr:cNvSpPr/>
        </xdr:nvSpPr>
        <xdr:spPr bwMode="auto">
          <a:xfrm>
            <a:off x="1323973" y="6055401"/>
            <a:ext cx="3829044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10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テキスト ボックス 10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2" name="テキスト ボックス 11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3" name="直線矢印コネクタ 12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5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6" name="直線矢印コネクタ 15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</xdr:row>
      <xdr:rowOff>180975</xdr:rowOff>
    </xdr:from>
    <xdr:to>
      <xdr:col>8</xdr:col>
      <xdr:colOff>698501</xdr:colOff>
      <xdr:row>26</xdr:row>
      <xdr:rowOff>95250</xdr:rowOff>
    </xdr:to>
    <xdr:graphicFrame macro="">
      <xdr:nvGraphicFramePr>
        <xdr:cNvPr id="33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view="pageBreakPreview" zoomScaleNormal="100" zoomScaleSheetLayoutView="100" workbookViewId="0">
      <selection activeCell="T18" sqref="T18"/>
    </sheetView>
  </sheetViews>
  <sheetFormatPr defaultColWidth="8.85546875" defaultRowHeight="13.5" x14ac:dyDescent="0.15"/>
  <cols>
    <col min="1" max="1" width="9.28515625" style="32" customWidth="1"/>
    <col min="2" max="2" width="1.7109375" style="32" customWidth="1"/>
    <col min="3" max="3" width="46.85546875" style="32" customWidth="1"/>
    <col min="4" max="4" width="13.28515625" style="32" customWidth="1"/>
    <col min="5" max="6" width="8.85546875" style="32"/>
    <col min="7" max="7" width="14.140625" style="32" customWidth="1"/>
    <col min="8" max="16384" width="8.85546875" style="32"/>
  </cols>
  <sheetData>
    <row r="6" spans="1:8" ht="28.5" x14ac:dyDescent="0.15">
      <c r="A6" s="51"/>
      <c r="B6" s="51"/>
      <c r="C6" s="51"/>
      <c r="D6" s="52" t="s">
        <v>114</v>
      </c>
    </row>
    <row r="9" spans="1:8" ht="33.6" customHeight="1" x14ac:dyDescent="0.15"/>
    <row r="13" spans="1:8" ht="19.149999999999999" customHeight="1" x14ac:dyDescent="0.15"/>
    <row r="14" spans="1:8" ht="19.149999999999999" customHeight="1" x14ac:dyDescent="0.15"/>
    <row r="15" spans="1:8" ht="18" customHeight="1" x14ac:dyDescent="0.15">
      <c r="A15" s="53"/>
      <c r="B15" s="54"/>
      <c r="C15" s="55"/>
      <c r="D15" s="55"/>
      <c r="E15" s="81"/>
      <c r="F15" s="55"/>
      <c r="G15" s="56"/>
    </row>
    <row r="16" spans="1:8" ht="18" customHeight="1" x14ac:dyDescent="0.15">
      <c r="A16" s="53"/>
      <c r="B16" s="54"/>
      <c r="C16" s="55"/>
      <c r="D16" s="55"/>
      <c r="E16" s="81"/>
      <c r="F16" s="57"/>
      <c r="H16" s="55"/>
    </row>
    <row r="17" spans="1:9" ht="18" customHeight="1" x14ac:dyDescent="0.15">
      <c r="A17" s="53"/>
      <c r="B17" s="54"/>
      <c r="C17" s="55"/>
      <c r="D17" s="55"/>
      <c r="E17" s="81"/>
      <c r="F17" s="57"/>
      <c r="G17" s="55"/>
      <c r="H17" s="56"/>
    </row>
    <row r="18" spans="1:9" ht="18" customHeight="1" x14ac:dyDescent="0.15">
      <c r="A18" s="53"/>
      <c r="B18" s="54"/>
      <c r="C18" s="55"/>
      <c r="D18" s="55"/>
      <c r="E18" s="81"/>
      <c r="F18" s="57"/>
      <c r="H18" s="55"/>
    </row>
    <row r="19" spans="1:9" ht="19.149999999999999" customHeight="1" x14ac:dyDescent="0.15">
      <c r="A19" s="53"/>
      <c r="B19" s="54"/>
      <c r="C19" s="55"/>
      <c r="D19" s="55"/>
      <c r="E19" s="56"/>
      <c r="H19" s="55"/>
      <c r="I19" s="56"/>
    </row>
    <row r="20" spans="1:9" ht="19.149999999999999" customHeight="1" x14ac:dyDescent="0.15">
      <c r="A20" s="53"/>
      <c r="B20" s="54"/>
      <c r="C20" s="55"/>
      <c r="D20" s="55"/>
      <c r="E20" s="56"/>
    </row>
    <row r="21" spans="1:9" ht="19.149999999999999" customHeight="1" x14ac:dyDescent="0.15">
      <c r="A21" s="53"/>
      <c r="B21" s="54"/>
      <c r="C21" s="55"/>
      <c r="D21" s="55"/>
      <c r="E21" s="56"/>
    </row>
    <row r="22" spans="1:9" ht="19.149999999999999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view="pageBreakPreview" zoomScaleNormal="100" zoomScaleSheetLayoutView="100" workbookViewId="0">
      <selection sqref="A1:I1"/>
    </sheetView>
  </sheetViews>
  <sheetFormatPr defaultColWidth="8.85546875" defaultRowHeight="13.5" x14ac:dyDescent="0.15"/>
  <cols>
    <col min="1" max="1" width="8.85546875" style="32"/>
    <col min="2" max="2" width="11.140625" style="32" customWidth="1"/>
    <col min="3" max="8" width="8.85546875" style="32"/>
    <col min="9" max="9" width="22.140625" style="32" customWidth="1"/>
    <col min="10" max="10" width="15.140625" style="32" customWidth="1"/>
    <col min="11" max="16384" width="8.85546875" style="32"/>
  </cols>
  <sheetData>
    <row r="1" spans="1:10" ht="28.5" x14ac:dyDescent="0.3">
      <c r="A1" s="246" t="s">
        <v>233</v>
      </c>
      <c r="B1" s="246"/>
      <c r="C1" s="246"/>
      <c r="D1" s="246"/>
      <c r="E1" s="246"/>
      <c r="F1" s="246"/>
      <c r="G1" s="246"/>
      <c r="H1" s="246"/>
      <c r="I1" s="246"/>
      <c r="J1" s="31"/>
    </row>
    <row r="2" spans="1:10" ht="14.25" customHeight="1" x14ac:dyDescent="0.15"/>
    <row r="3" spans="1:10" ht="14.25" customHeight="1" x14ac:dyDescent="0.15"/>
    <row r="4" spans="1:10" ht="14.25" customHeight="1" x14ac:dyDescent="0.15"/>
    <row r="5" spans="1:10" ht="14.25" customHeight="1" x14ac:dyDescent="0.15"/>
    <row r="6" spans="1:10" ht="14.25" customHeight="1" x14ac:dyDescent="0.15"/>
    <row r="7" spans="1:10" ht="14.25" customHeight="1" x14ac:dyDescent="0.15"/>
    <row r="8" spans="1:10" ht="14.25" customHeight="1" x14ac:dyDescent="0.15"/>
    <row r="9" spans="1:10" ht="14.25" customHeight="1" x14ac:dyDescent="0.15"/>
    <row r="10" spans="1:10" ht="14.25" customHeight="1" x14ac:dyDescent="0.15"/>
    <row r="11" spans="1:10" ht="14.25" customHeight="1" x14ac:dyDescent="0.15"/>
    <row r="12" spans="1:10" ht="14.25" customHeight="1" x14ac:dyDescent="0.15"/>
    <row r="13" spans="1:10" ht="14.25" customHeight="1" x14ac:dyDescent="0.15"/>
    <row r="14" spans="1:10" ht="14.25" customHeight="1" x14ac:dyDescent="0.15"/>
    <row r="15" spans="1:10" ht="14.25" customHeight="1" x14ac:dyDescent="0.15"/>
    <row r="16" spans="1:10" ht="14.25" customHeight="1" x14ac:dyDescent="0.15"/>
    <row r="17" spans="1:1" ht="14.25" customHeight="1" x14ac:dyDescent="0.15"/>
    <row r="18" spans="1:1" ht="14.25" customHeight="1" x14ac:dyDescent="0.15"/>
    <row r="19" spans="1:1" ht="14.25" customHeight="1" x14ac:dyDescent="0.15"/>
    <row r="20" spans="1:1" ht="14.25" customHeight="1" x14ac:dyDescent="0.15"/>
    <row r="21" spans="1:1" ht="14.25" customHeight="1" x14ac:dyDescent="0.15"/>
    <row r="22" spans="1:1" ht="14.25" customHeight="1" x14ac:dyDescent="0.15"/>
    <row r="23" spans="1:1" ht="14.25" customHeight="1" x14ac:dyDescent="0.15"/>
    <row r="24" spans="1:1" ht="14.25" customHeight="1" x14ac:dyDescent="0.15"/>
    <row r="25" spans="1:1" ht="14.25" customHeight="1" x14ac:dyDescent="0.15"/>
    <row r="26" spans="1:1" ht="14.25" customHeight="1" x14ac:dyDescent="0.15"/>
    <row r="27" spans="1:1" ht="14.25" customHeight="1" x14ac:dyDescent="0.15"/>
    <row r="28" spans="1:1" ht="15.75" customHeight="1" x14ac:dyDescent="0.15">
      <c r="A28" s="135" t="s">
        <v>183</v>
      </c>
    </row>
    <row r="29" spans="1:1" s="237" customFormat="1" ht="15.75" customHeight="1" x14ac:dyDescent="0.15">
      <c r="A29" s="135"/>
    </row>
    <row r="30" spans="1:1" s="237" customFormat="1" x14ac:dyDescent="0.15"/>
    <row r="31" spans="1:1" s="237" customFormat="1" x14ac:dyDescent="0.15"/>
    <row r="32" spans="1:1" s="237" customFormat="1" x14ac:dyDescent="0.15"/>
    <row r="33" spans="2:9" s="237" customFormat="1" x14ac:dyDescent="0.15"/>
    <row r="34" spans="2:9" s="237" customFormat="1" x14ac:dyDescent="0.15"/>
    <row r="35" spans="2:9" s="237" customFormat="1" x14ac:dyDescent="0.15"/>
    <row r="36" spans="2:9" s="237" customFormat="1" x14ac:dyDescent="0.15"/>
    <row r="37" spans="2:9" s="237" customFormat="1" x14ac:dyDescent="0.15">
      <c r="B37" s="131"/>
    </row>
    <row r="38" spans="2:9" s="237" customFormat="1" x14ac:dyDescent="0.15"/>
    <row r="39" spans="2:9" s="237" customFormat="1" x14ac:dyDescent="0.15"/>
    <row r="40" spans="2:9" s="237" customFormat="1" x14ac:dyDescent="0.15"/>
    <row r="41" spans="2:9" s="237" customFormat="1" x14ac:dyDescent="0.15"/>
    <row r="42" spans="2:9" s="237" customFormat="1" x14ac:dyDescent="0.15"/>
    <row r="43" spans="2:9" s="237" customFormat="1" x14ac:dyDescent="0.15"/>
    <row r="44" spans="2:9" s="237" customFormat="1" x14ac:dyDescent="0.15"/>
    <row r="45" spans="2:9" s="237" customFormat="1" x14ac:dyDescent="0.15"/>
    <row r="46" spans="2:9" s="237" customFormat="1" x14ac:dyDescent="0.15"/>
    <row r="47" spans="2:9" s="237" customFormat="1" x14ac:dyDescent="0.15">
      <c r="B47" s="33"/>
      <c r="C47" s="33"/>
      <c r="D47" s="33"/>
      <c r="E47" s="33"/>
      <c r="F47" s="33"/>
      <c r="G47" s="33"/>
      <c r="H47" s="33"/>
      <c r="I47" s="33"/>
    </row>
    <row r="48" spans="2:9" s="237" customFormat="1" x14ac:dyDescent="0.15">
      <c r="B48" s="33"/>
      <c r="C48" s="33"/>
      <c r="D48" s="33"/>
      <c r="E48" s="33"/>
      <c r="F48" s="33"/>
      <c r="G48" s="33"/>
      <c r="H48" s="33"/>
      <c r="I48" s="33"/>
    </row>
    <row r="49" spans="1:19" s="237" customFormat="1" x14ac:dyDescent="0.15">
      <c r="B49" s="33"/>
      <c r="C49" s="33"/>
      <c r="D49" s="33"/>
      <c r="E49" s="33"/>
      <c r="F49" s="33"/>
      <c r="G49" s="33"/>
      <c r="H49" s="33"/>
      <c r="I49" s="33"/>
    </row>
    <row r="50" spans="1:19" s="237" customFormat="1" x14ac:dyDescent="0.15">
      <c r="B50" s="33"/>
      <c r="C50" s="33"/>
      <c r="D50" s="33"/>
      <c r="E50" s="33"/>
      <c r="F50" s="33"/>
      <c r="G50" s="33"/>
      <c r="H50" s="33"/>
      <c r="I50" s="33"/>
    </row>
    <row r="51" spans="1:19" s="237" customFormat="1" x14ac:dyDescent="0.15">
      <c r="B51" s="33"/>
      <c r="C51" s="33"/>
      <c r="D51" s="33"/>
      <c r="E51" s="33"/>
      <c r="F51" s="33"/>
      <c r="G51" s="33"/>
      <c r="H51" s="33"/>
      <c r="I51" s="33"/>
    </row>
    <row r="52" spans="1:19" s="237" customFormat="1" x14ac:dyDescent="0.15">
      <c r="A52" s="34"/>
      <c r="B52" s="34"/>
      <c r="C52" s="34"/>
      <c r="D52" s="34"/>
      <c r="E52" s="34"/>
      <c r="F52" s="34"/>
      <c r="G52" s="34"/>
      <c r="H52" s="34"/>
      <c r="I52" s="34"/>
    </row>
    <row r="53" spans="1:19" s="237" customFormat="1" x14ac:dyDescent="0.15"/>
    <row r="54" spans="1:19" s="237" customFormat="1" x14ac:dyDescent="0.15">
      <c r="A54" s="247" t="s">
        <v>216</v>
      </c>
      <c r="B54" s="247"/>
      <c r="C54" s="247"/>
      <c r="D54" s="247"/>
      <c r="E54" s="247"/>
      <c r="F54" s="247"/>
      <c r="G54" s="247"/>
      <c r="H54" s="247"/>
    </row>
    <row r="55" spans="1:19" s="237" customFormat="1" x14ac:dyDescent="0.15">
      <c r="A55" s="32"/>
      <c r="B55" s="32"/>
      <c r="C55" s="32"/>
      <c r="D55" s="32"/>
      <c r="E55" s="32"/>
      <c r="F55" s="32"/>
      <c r="G55" s="32"/>
      <c r="H55" s="32"/>
      <c r="I55" s="32"/>
    </row>
    <row r="56" spans="1:19" s="237" customFormat="1" x14ac:dyDescent="0.15"/>
    <row r="57" spans="1:19" s="237" customFormat="1" x14ac:dyDescent="0.15">
      <c r="A57" s="32"/>
      <c r="B57" s="32"/>
      <c r="C57" s="32"/>
      <c r="D57" s="32"/>
      <c r="E57" s="32"/>
      <c r="F57" s="32"/>
      <c r="G57" s="32"/>
      <c r="H57" s="32"/>
      <c r="I57" s="32"/>
    </row>
    <row r="58" spans="1:19" s="237" customFormat="1" x14ac:dyDescent="0.15">
      <c r="A58" s="35"/>
      <c r="B58" s="32" t="s">
        <v>91</v>
      </c>
      <c r="C58" s="32" t="s">
        <v>92</v>
      </c>
      <c r="D58" s="32" t="s">
        <v>93</v>
      </c>
      <c r="E58" s="32" t="s">
        <v>94</v>
      </c>
      <c r="F58" s="32" t="s">
        <v>95</v>
      </c>
      <c r="G58" s="32" t="s">
        <v>213</v>
      </c>
      <c r="H58" s="32"/>
      <c r="I58" s="32"/>
      <c r="M58" s="237" t="s">
        <v>186</v>
      </c>
      <c r="Q58" s="237" t="s">
        <v>187</v>
      </c>
    </row>
    <row r="59" spans="1:19" s="237" customFormat="1" x14ac:dyDescent="0.15">
      <c r="A59" s="36" t="s">
        <v>0</v>
      </c>
      <c r="B59" s="37">
        <v>5736</v>
      </c>
      <c r="C59" s="37">
        <v>5264</v>
      </c>
      <c r="D59" s="37">
        <v>5269</v>
      </c>
      <c r="E59" s="107">
        <v>4855</v>
      </c>
      <c r="F59" s="37">
        <v>4816</v>
      </c>
      <c r="G59" s="186">
        <v>4690</v>
      </c>
      <c r="H59" s="32"/>
      <c r="I59" s="32"/>
      <c r="M59" s="237" t="s">
        <v>188</v>
      </c>
      <c r="N59" s="237" t="s">
        <v>189</v>
      </c>
      <c r="O59" s="237" t="s">
        <v>190</v>
      </c>
      <c r="Q59" s="237" t="s">
        <v>188</v>
      </c>
      <c r="R59" s="237" t="s">
        <v>189</v>
      </c>
      <c r="S59" s="237" t="s">
        <v>190</v>
      </c>
    </row>
    <row r="60" spans="1:19" s="237" customFormat="1" x14ac:dyDescent="0.15">
      <c r="A60" s="32" t="s">
        <v>96</v>
      </c>
      <c r="B60" s="38">
        <v>47511</v>
      </c>
      <c r="C60" s="38">
        <v>46040</v>
      </c>
      <c r="D60" s="37">
        <v>45572</v>
      </c>
      <c r="E60" s="107">
        <v>41741</v>
      </c>
      <c r="F60" s="37">
        <v>43708</v>
      </c>
      <c r="G60" s="186">
        <v>43603</v>
      </c>
      <c r="H60" s="32"/>
      <c r="I60" s="37"/>
      <c r="L60" s="237" t="s">
        <v>214</v>
      </c>
      <c r="M60" s="187">
        <v>34</v>
      </c>
      <c r="N60" s="187">
        <v>1434</v>
      </c>
      <c r="O60" s="187">
        <v>3222</v>
      </c>
      <c r="P60" s="187" t="s">
        <v>214</v>
      </c>
      <c r="Q60" s="187">
        <v>376</v>
      </c>
      <c r="R60" s="187">
        <v>17870</v>
      </c>
      <c r="S60" s="187">
        <v>25357</v>
      </c>
    </row>
    <row r="61" spans="1:19" s="237" customFormat="1" x14ac:dyDescent="0.15">
      <c r="A61" s="32"/>
      <c r="B61" s="32"/>
      <c r="C61" s="37"/>
      <c r="D61" s="37"/>
      <c r="E61" s="37"/>
      <c r="F61" s="37"/>
      <c r="G61" s="38"/>
      <c r="H61" s="37"/>
      <c r="I61" s="37"/>
      <c r="L61" s="37" t="s">
        <v>215</v>
      </c>
      <c r="M61" s="187">
        <v>31</v>
      </c>
      <c r="N61" s="187">
        <v>1542</v>
      </c>
      <c r="O61" s="187">
        <v>3282</v>
      </c>
      <c r="P61" s="38" t="s">
        <v>215</v>
      </c>
      <c r="Q61" s="187">
        <v>290</v>
      </c>
      <c r="R61" s="187">
        <v>17077</v>
      </c>
      <c r="S61" s="187">
        <v>24374</v>
      </c>
    </row>
    <row r="63" spans="1:19" x14ac:dyDescent="0.15">
      <c r="B63" s="35"/>
      <c r="D63" s="37"/>
      <c r="E63" s="37"/>
      <c r="F63" s="37"/>
      <c r="G63" s="40"/>
    </row>
    <row r="64" spans="1:19" x14ac:dyDescent="0.15">
      <c r="B64" s="35"/>
      <c r="C64" s="41"/>
      <c r="D64" s="41"/>
      <c r="E64" s="41"/>
      <c r="F64" s="41"/>
      <c r="G64" s="41"/>
      <c r="H64" s="37"/>
    </row>
    <row r="66" spans="2:20" x14ac:dyDescent="0.15">
      <c r="B66" s="36"/>
      <c r="C66" s="37"/>
      <c r="D66" s="37"/>
    </row>
    <row r="67" spans="2:20" x14ac:dyDescent="0.15">
      <c r="C67" s="37"/>
      <c r="D67" s="37"/>
    </row>
    <row r="72" spans="2:20" x14ac:dyDescent="0.15">
      <c r="B72"/>
      <c r="C72"/>
      <c r="D72"/>
      <c r="E72"/>
    </row>
    <row r="73" spans="2:20" x14ac:dyDescent="0.15">
      <c r="B73"/>
      <c r="C73"/>
      <c r="D73"/>
      <c r="E73"/>
    </row>
    <row r="74" spans="2:20" x14ac:dyDescent="0.15">
      <c r="B74"/>
      <c r="C74"/>
      <c r="D74"/>
      <c r="E74"/>
    </row>
    <row r="75" spans="2:20" x14ac:dyDescent="0.15">
      <c r="B75"/>
      <c r="C75"/>
      <c r="D75"/>
      <c r="E75"/>
    </row>
    <row r="76" spans="2:20" x14ac:dyDescent="0.15">
      <c r="B76"/>
      <c r="C76"/>
      <c r="D76"/>
      <c r="E76"/>
      <c r="J76" s="37"/>
      <c r="N76" s="37"/>
    </row>
    <row r="77" spans="2:20" x14ac:dyDescent="0.15">
      <c r="B77"/>
      <c r="C77"/>
      <c r="D77"/>
      <c r="E77"/>
      <c r="K77" s="182"/>
      <c r="L77" s="35"/>
      <c r="M77" s="37"/>
      <c r="N77" s="37"/>
      <c r="O77" s="37"/>
      <c r="P77" s="37"/>
      <c r="Q77" s="39"/>
    </row>
    <row r="78" spans="2:20" x14ac:dyDescent="0.15">
      <c r="B78"/>
      <c r="C78"/>
      <c r="D78"/>
      <c r="E78"/>
      <c r="M78" s="182"/>
      <c r="N78" s="35"/>
      <c r="Q78" s="37"/>
      <c r="R78" s="37"/>
      <c r="S78" s="40"/>
    </row>
    <row r="79" spans="2:20" x14ac:dyDescent="0.15">
      <c r="B79"/>
      <c r="C79"/>
      <c r="D79"/>
      <c r="E79"/>
      <c r="N79" s="35"/>
      <c r="O79" s="37"/>
      <c r="P79" s="37"/>
      <c r="Q79" s="37"/>
      <c r="R79" s="37"/>
      <c r="S79" s="37"/>
      <c r="T79" s="37"/>
    </row>
    <row r="80" spans="2:20" x14ac:dyDescent="0.15">
      <c r="B80"/>
      <c r="C80"/>
      <c r="D80"/>
      <c r="E80"/>
      <c r="O80" s="37"/>
      <c r="P80" s="37"/>
      <c r="Q80" s="37"/>
      <c r="R80" s="37"/>
      <c r="S80" s="40"/>
      <c r="T80" s="37"/>
    </row>
    <row r="81" spans="2:20" x14ac:dyDescent="0.15">
      <c r="B81"/>
      <c r="C81"/>
      <c r="D81"/>
      <c r="E81"/>
      <c r="N81" s="35"/>
      <c r="O81" s="37"/>
      <c r="P81" s="37"/>
      <c r="Q81" s="37"/>
      <c r="R81" s="37"/>
      <c r="S81" s="40"/>
    </row>
    <row r="82" spans="2:20" x14ac:dyDescent="0.15">
      <c r="B82"/>
      <c r="C82"/>
      <c r="D82"/>
      <c r="E82"/>
      <c r="N82" s="35"/>
      <c r="P82" s="37"/>
      <c r="Q82" s="37"/>
      <c r="R82" s="37"/>
      <c r="S82" s="40"/>
    </row>
    <row r="83" spans="2:20" x14ac:dyDescent="0.15">
      <c r="B83"/>
      <c r="C83"/>
      <c r="D83"/>
      <c r="E83"/>
      <c r="N83" s="35"/>
      <c r="O83" s="41"/>
      <c r="P83" s="41"/>
      <c r="Q83" s="41"/>
      <c r="R83" s="41"/>
      <c r="S83" s="41"/>
      <c r="T83" s="37"/>
    </row>
    <row r="84" spans="2:20" x14ac:dyDescent="0.15">
      <c r="B84"/>
      <c r="C84"/>
      <c r="D84"/>
      <c r="E84"/>
    </row>
    <row r="85" spans="2:20" x14ac:dyDescent="0.15">
      <c r="B85"/>
      <c r="C85"/>
      <c r="D85"/>
      <c r="E85"/>
    </row>
    <row r="86" spans="2:20" x14ac:dyDescent="0.15">
      <c r="B86"/>
      <c r="C86"/>
      <c r="D86"/>
      <c r="E86"/>
    </row>
    <row r="87" spans="2:20" x14ac:dyDescent="0.15">
      <c r="B87"/>
      <c r="C87"/>
      <c r="D87"/>
      <c r="E87"/>
    </row>
    <row r="88" spans="2:20" x14ac:dyDescent="0.15">
      <c r="B88"/>
      <c r="C88"/>
      <c r="D88"/>
      <c r="E88"/>
    </row>
    <row r="89" spans="2:20" x14ac:dyDescent="0.15">
      <c r="B89"/>
      <c r="C89"/>
      <c r="D89"/>
      <c r="E89"/>
    </row>
    <row r="90" spans="2:20" x14ac:dyDescent="0.15">
      <c r="B90"/>
      <c r="C90"/>
      <c r="D90"/>
      <c r="E90"/>
    </row>
  </sheetData>
  <mergeCells count="2">
    <mergeCell ref="A1:I1"/>
    <mergeCell ref="A54:H54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90" zoomScaleNormal="100" zoomScaleSheetLayoutView="90" workbookViewId="0">
      <selection activeCell="A29" sqref="A29"/>
    </sheetView>
  </sheetViews>
  <sheetFormatPr defaultColWidth="8.85546875" defaultRowHeight="13.5" x14ac:dyDescent="0.15"/>
  <cols>
    <col min="1" max="2" width="8.85546875" style="32"/>
    <col min="3" max="3" width="9.7109375" style="32" bestFit="1" customWidth="1"/>
    <col min="4" max="4" width="13.28515625" style="32" customWidth="1"/>
    <col min="5" max="5" width="14.7109375" style="32" customWidth="1"/>
    <col min="6" max="7" width="8.85546875" style="32"/>
    <col min="8" max="8" width="9.7109375" style="32" bestFit="1" customWidth="1"/>
    <col min="9" max="9" width="11" style="32" bestFit="1" customWidth="1"/>
    <col min="10" max="13" width="8.85546875" style="32" customWidth="1"/>
    <col min="14" max="14" width="8.85546875" style="32"/>
    <col min="15" max="15" width="14.42578125" style="32" customWidth="1"/>
    <col min="16" max="16" width="6.85546875" style="32" bestFit="1" customWidth="1"/>
    <col min="17" max="17" width="14.85546875" style="192" bestFit="1" customWidth="1"/>
    <col min="18" max="18" width="11.28515625" style="32" customWidth="1"/>
    <col min="19" max="22" width="8.85546875" style="32"/>
    <col min="23" max="23" width="9.7109375" style="32" bestFit="1" customWidth="1"/>
    <col min="24" max="24" width="8.85546875" style="32"/>
    <col min="25" max="25" width="26.140625" style="32" bestFit="1" customWidth="1"/>
    <col min="26" max="16384" width="8.85546875" style="32"/>
  </cols>
  <sheetData>
    <row r="1" spans="1:10" ht="18.75" x14ac:dyDescent="0.2">
      <c r="A1" s="253" t="s">
        <v>185</v>
      </c>
      <c r="B1" s="253"/>
      <c r="C1" s="253"/>
      <c r="D1" s="253"/>
      <c r="E1" s="253"/>
      <c r="F1" s="253"/>
      <c r="G1" s="253"/>
      <c r="H1" s="253"/>
      <c r="I1" s="253"/>
      <c r="J1" s="240"/>
    </row>
    <row r="2" spans="1:10" ht="21" x14ac:dyDescent="0.2">
      <c r="A2" s="133"/>
    </row>
    <row r="29" spans="1:17" x14ac:dyDescent="0.15">
      <c r="D29" s="255" t="s">
        <v>221</v>
      </c>
      <c r="E29" s="241" t="s">
        <v>219</v>
      </c>
      <c r="F29" s="241"/>
      <c r="G29" s="241"/>
      <c r="H29" s="241"/>
      <c r="I29" s="206"/>
      <c r="P29" s="192"/>
      <c r="Q29" s="32"/>
    </row>
    <row r="30" spans="1:17" x14ac:dyDescent="0.15">
      <c r="A30" s="136"/>
      <c r="B30" s="136"/>
      <c r="C30" s="136"/>
      <c r="D30" s="255"/>
      <c r="E30" s="242" t="s">
        <v>220</v>
      </c>
      <c r="F30" s="243"/>
      <c r="G30" s="243"/>
      <c r="H30" s="243"/>
      <c r="I30" s="136"/>
      <c r="P30" s="192"/>
      <c r="Q30" s="32"/>
    </row>
    <row r="31" spans="1:17" x14ac:dyDescent="0.15">
      <c r="A31" s="136"/>
      <c r="B31" s="136"/>
      <c r="C31" s="136"/>
      <c r="D31" s="243"/>
      <c r="E31" s="243"/>
      <c r="F31" s="243"/>
      <c r="G31" s="243"/>
      <c r="H31" s="243"/>
      <c r="P31" s="192"/>
      <c r="Q31" s="32"/>
    </row>
    <row r="32" spans="1:17" x14ac:dyDescent="0.15">
      <c r="A32" s="136"/>
      <c r="B32" s="136"/>
      <c r="C32" s="136"/>
      <c r="D32" s="255" t="s">
        <v>223</v>
      </c>
      <c r="E32" s="242" t="s">
        <v>234</v>
      </c>
      <c r="F32" s="243"/>
      <c r="G32" s="243"/>
      <c r="H32" s="243"/>
      <c r="P32" s="192"/>
      <c r="Q32" s="32"/>
    </row>
    <row r="33" spans="1:17" x14ac:dyDescent="0.15">
      <c r="A33" s="136"/>
      <c r="B33" s="136"/>
      <c r="C33" s="136"/>
      <c r="D33" s="255"/>
      <c r="E33" s="242" t="s">
        <v>222</v>
      </c>
      <c r="F33" s="243"/>
      <c r="G33" s="243"/>
      <c r="H33" s="243"/>
      <c r="I33" s="136"/>
      <c r="P33" s="192"/>
      <c r="Q33" s="32"/>
    </row>
    <row r="34" spans="1:17" x14ac:dyDescent="0.15">
      <c r="B34" s="136"/>
      <c r="C34" s="136"/>
      <c r="D34" s="136"/>
      <c r="E34" s="136"/>
      <c r="F34" s="136"/>
      <c r="G34" s="136"/>
      <c r="H34" s="136"/>
      <c r="I34" s="136"/>
      <c r="J34" s="136"/>
    </row>
    <row r="35" spans="1:17" x14ac:dyDescent="0.15">
      <c r="A35" s="243" t="s">
        <v>217</v>
      </c>
    </row>
    <row r="53" spans="1:28" x14ac:dyDescent="0.15">
      <c r="U53" s="32" t="s">
        <v>177</v>
      </c>
    </row>
    <row r="54" spans="1:28" x14ac:dyDescent="0.15">
      <c r="U54" s="32" t="s">
        <v>178</v>
      </c>
    </row>
    <row r="55" spans="1:28" x14ac:dyDescent="0.15">
      <c r="U55" s="32" t="s">
        <v>179</v>
      </c>
    </row>
    <row r="56" spans="1:28" x14ac:dyDescent="0.15">
      <c r="U56" s="32" t="s">
        <v>180</v>
      </c>
    </row>
    <row r="57" spans="1:28" x14ac:dyDescent="0.15">
      <c r="A57" s="252" t="s">
        <v>160</v>
      </c>
      <c r="B57" s="252"/>
      <c r="E57" s="32" t="s">
        <v>162</v>
      </c>
      <c r="F57" s="252" t="s">
        <v>161</v>
      </c>
      <c r="G57" s="252"/>
      <c r="J57" s="32" t="s">
        <v>162</v>
      </c>
      <c r="K57" s="32" t="s">
        <v>163</v>
      </c>
      <c r="L57" s="32" t="s">
        <v>162</v>
      </c>
      <c r="N57" s="43"/>
      <c r="O57" s="43" t="s">
        <v>218</v>
      </c>
      <c r="P57" s="43"/>
      <c r="Q57" s="192" t="s">
        <v>162</v>
      </c>
      <c r="R57" s="32" t="s">
        <v>163</v>
      </c>
      <c r="S57" s="32" t="s">
        <v>162</v>
      </c>
      <c r="U57" s="32" t="s">
        <v>181</v>
      </c>
    </row>
    <row r="58" spans="1:28" x14ac:dyDescent="0.15">
      <c r="A58" s="252" t="s">
        <v>159</v>
      </c>
      <c r="B58" s="252"/>
      <c r="C58" s="32">
        <v>32676</v>
      </c>
      <c r="D58" s="32">
        <f t="shared" ref="D58:D74" si="0">C58/$C$75*100</f>
        <v>0.61182040161526885</v>
      </c>
      <c r="E58" s="32">
        <f>ROUND(D58,1)</f>
        <v>0.6</v>
      </c>
      <c r="F58" s="254" t="s">
        <v>159</v>
      </c>
      <c r="G58" s="254"/>
      <c r="H58" s="189">
        <v>603</v>
      </c>
      <c r="I58" s="189">
        <f>H58/$H$75*100</f>
        <v>0.7004460551993309</v>
      </c>
      <c r="J58" s="189">
        <f>ROUND(I58,1)</f>
        <v>0.7</v>
      </c>
      <c r="K58" s="189">
        <f>I58/D58</f>
        <v>1.1448556690003817</v>
      </c>
      <c r="L58" s="189">
        <f>ROUND(K58,1)</f>
        <v>1.1000000000000001</v>
      </c>
      <c r="M58" s="42"/>
      <c r="N58" s="248" t="s">
        <v>159</v>
      </c>
      <c r="O58" s="249"/>
      <c r="P58" s="188">
        <v>34</v>
      </c>
      <c r="Q58" s="193">
        <f>P58/$P$75*100</f>
        <v>0.72494669509594889</v>
      </c>
      <c r="R58" s="42">
        <f t="shared" ref="R58:R75" si="1">Q58/D58</f>
        <v>1.1849011461239523</v>
      </c>
      <c r="S58" s="42">
        <f t="shared" ref="S58:S74" si="2">ROUND(R58,1)</f>
        <v>1.2</v>
      </c>
      <c r="U58" s="32" t="s">
        <v>182</v>
      </c>
    </row>
    <row r="59" spans="1:28" x14ac:dyDescent="0.15">
      <c r="A59" s="252" t="s">
        <v>112</v>
      </c>
      <c r="B59" s="252"/>
      <c r="C59" s="32">
        <v>1851</v>
      </c>
      <c r="D59" s="32">
        <f t="shared" si="0"/>
        <v>3.4657839496568199E-2</v>
      </c>
      <c r="E59" s="32">
        <f t="shared" ref="E59:E75" si="3">ROUND(D59,1)</f>
        <v>0</v>
      </c>
      <c r="F59" s="252" t="s">
        <v>112</v>
      </c>
      <c r="G59" s="252"/>
      <c r="H59" s="32">
        <v>48</v>
      </c>
      <c r="I59" s="32">
        <f t="shared" ref="I59:I74" si="4">H59/$H$75*100</f>
        <v>5.5756899916364649E-2</v>
      </c>
      <c r="J59" s="32">
        <f t="shared" ref="J59:J75" si="5">ROUND(I59,1)</f>
        <v>0.1</v>
      </c>
      <c r="K59" s="32">
        <f t="shared" ref="K59:K75" si="6">I59/D59</f>
        <v>1.608781756920701</v>
      </c>
      <c r="L59" s="32">
        <f t="shared" ref="L59:L75" si="7">ROUND(K59,1)</f>
        <v>1.6</v>
      </c>
      <c r="N59" s="250" t="s">
        <v>112</v>
      </c>
      <c r="O59" s="251"/>
      <c r="P59" s="183">
        <v>8</v>
      </c>
      <c r="Q59" s="192">
        <f t="shared" ref="Q59:Q74" si="8">P59/$P$75*100</f>
        <v>0.17057569296375266</v>
      </c>
      <c r="R59" s="32">
        <f t="shared" si="1"/>
        <v>4.9217058951595343</v>
      </c>
      <c r="S59" s="32">
        <f t="shared" si="2"/>
        <v>4.9000000000000004</v>
      </c>
    </row>
    <row r="60" spans="1:28" x14ac:dyDescent="0.15">
      <c r="A60" s="252" t="s">
        <v>100</v>
      </c>
      <c r="B60" s="252"/>
      <c r="C60" s="32">
        <v>492734</v>
      </c>
      <c r="D60" s="32">
        <f t="shared" si="0"/>
        <v>9.2258756815246006</v>
      </c>
      <c r="E60" s="32">
        <f t="shared" si="3"/>
        <v>9.1999999999999993</v>
      </c>
      <c r="F60" s="248" t="s">
        <v>100</v>
      </c>
      <c r="G60" s="248"/>
      <c r="H60" s="42">
        <v>9600</v>
      </c>
      <c r="I60" s="42">
        <f>H60/$H$75*100</f>
        <v>11.15137998327293</v>
      </c>
      <c r="J60" s="42">
        <f t="shared" si="5"/>
        <v>11.2</v>
      </c>
      <c r="K60" s="42">
        <f t="shared" si="6"/>
        <v>1.2087069421067826</v>
      </c>
      <c r="L60" s="42">
        <f t="shared" si="7"/>
        <v>1.2</v>
      </c>
      <c r="M60" s="42"/>
      <c r="N60" s="248" t="s">
        <v>100</v>
      </c>
      <c r="O60" s="249"/>
      <c r="P60" s="188">
        <v>603</v>
      </c>
      <c r="Q60" s="193">
        <f t="shared" si="8"/>
        <v>12.857142857142856</v>
      </c>
      <c r="R60" s="42">
        <f t="shared" si="1"/>
        <v>1.3935959361440451</v>
      </c>
      <c r="S60" s="42">
        <f t="shared" si="2"/>
        <v>1.4</v>
      </c>
      <c r="Z60" s="32" t="s">
        <v>113</v>
      </c>
      <c r="AA60" s="32" t="s">
        <v>161</v>
      </c>
      <c r="AB60" s="32" t="s">
        <v>164</v>
      </c>
    </row>
    <row r="61" spans="1:28" x14ac:dyDescent="0.15">
      <c r="A61" s="252" t="s">
        <v>99</v>
      </c>
      <c r="B61" s="252"/>
      <c r="C61" s="32">
        <v>454800</v>
      </c>
      <c r="D61" s="32">
        <f t="shared" si="0"/>
        <v>8.5156052960773732</v>
      </c>
      <c r="E61" s="32">
        <f t="shared" si="3"/>
        <v>8.5</v>
      </c>
      <c r="F61" s="248" t="s">
        <v>99</v>
      </c>
      <c r="G61" s="248"/>
      <c r="H61" s="42">
        <v>8894</v>
      </c>
      <c r="I61" s="42">
        <f t="shared" si="4"/>
        <v>10.331288913669734</v>
      </c>
      <c r="J61" s="42">
        <f t="shared" si="5"/>
        <v>10.3</v>
      </c>
      <c r="K61" s="42">
        <f t="shared" si="6"/>
        <v>1.2132183860645511</v>
      </c>
      <c r="L61" s="42">
        <f t="shared" si="7"/>
        <v>1.2</v>
      </c>
      <c r="M61" s="42"/>
      <c r="N61" s="248" t="s">
        <v>99</v>
      </c>
      <c r="O61" s="249"/>
      <c r="P61" s="188">
        <v>823</v>
      </c>
      <c r="Q61" s="193">
        <f t="shared" si="8"/>
        <v>17.547974413646056</v>
      </c>
      <c r="R61" s="42">
        <f t="shared" si="1"/>
        <v>2.0606843322963022</v>
      </c>
      <c r="S61" s="42">
        <f t="shared" si="2"/>
        <v>2.1</v>
      </c>
      <c r="Y61" s="134" t="s">
        <v>159</v>
      </c>
      <c r="Z61" s="32">
        <v>1</v>
      </c>
      <c r="AA61" s="32">
        <v>1.1000000000000001</v>
      </c>
      <c r="AB61" s="32">
        <v>1.2</v>
      </c>
    </row>
    <row r="62" spans="1:28" x14ac:dyDescent="0.15">
      <c r="A62" s="252" t="s">
        <v>97</v>
      </c>
      <c r="B62" s="252"/>
      <c r="C62" s="32">
        <v>4654</v>
      </c>
      <c r="D62" s="32">
        <f t="shared" si="0"/>
        <v>8.7140780668302761E-2</v>
      </c>
      <c r="E62" s="32">
        <f t="shared" si="3"/>
        <v>0.1</v>
      </c>
      <c r="F62" s="252" t="s">
        <v>97</v>
      </c>
      <c r="G62" s="252"/>
      <c r="H62" s="32">
        <v>86</v>
      </c>
      <c r="I62" s="32">
        <f t="shared" si="4"/>
        <v>9.989777901682001E-2</v>
      </c>
      <c r="J62" s="32">
        <f t="shared" si="5"/>
        <v>0.1</v>
      </c>
      <c r="K62" s="32">
        <f t="shared" si="6"/>
        <v>1.1463952726918543</v>
      </c>
      <c r="L62" s="32">
        <f t="shared" si="7"/>
        <v>1.1000000000000001</v>
      </c>
      <c r="N62" s="250" t="s">
        <v>97</v>
      </c>
      <c r="O62" s="251"/>
      <c r="P62" s="185">
        <v>1</v>
      </c>
      <c r="Q62" s="192">
        <f t="shared" si="8"/>
        <v>2.1321961620469083E-2</v>
      </c>
      <c r="R62" s="32">
        <f t="shared" si="1"/>
        <v>0.24468407853299037</v>
      </c>
      <c r="S62" s="32">
        <f t="shared" si="2"/>
        <v>0.2</v>
      </c>
      <c r="Y62" s="134" t="s">
        <v>165</v>
      </c>
      <c r="Z62" s="32">
        <v>1</v>
      </c>
      <c r="AA62" s="32">
        <v>1.2</v>
      </c>
      <c r="AB62" s="32">
        <v>1.4</v>
      </c>
    </row>
    <row r="63" spans="1:28" x14ac:dyDescent="0.15">
      <c r="A63" s="252" t="s">
        <v>111</v>
      </c>
      <c r="B63" s="252"/>
      <c r="C63" s="32">
        <v>63574</v>
      </c>
      <c r="D63" s="32">
        <f t="shared" si="0"/>
        <v>1.1903498045136827</v>
      </c>
      <c r="E63" s="32">
        <f t="shared" si="3"/>
        <v>1.2</v>
      </c>
      <c r="F63" s="248" t="s">
        <v>111</v>
      </c>
      <c r="G63" s="248"/>
      <c r="H63" s="42">
        <v>485</v>
      </c>
      <c r="I63" s="42">
        <f t="shared" si="4"/>
        <v>0.56337700957160108</v>
      </c>
      <c r="J63" s="42">
        <f t="shared" si="5"/>
        <v>0.6</v>
      </c>
      <c r="K63" s="42">
        <f t="shared" si="6"/>
        <v>0.4732869341729079</v>
      </c>
      <c r="L63" s="42">
        <f t="shared" si="7"/>
        <v>0.5</v>
      </c>
      <c r="M63" s="42"/>
      <c r="N63" s="248" t="s">
        <v>111</v>
      </c>
      <c r="O63" s="249"/>
      <c r="P63" s="188">
        <v>16</v>
      </c>
      <c r="Q63" s="193">
        <f t="shared" si="8"/>
        <v>0.34115138592750532</v>
      </c>
      <c r="R63" s="42">
        <f t="shared" si="1"/>
        <v>0.28659759058546885</v>
      </c>
      <c r="S63" s="42">
        <f t="shared" si="2"/>
        <v>0.3</v>
      </c>
      <c r="Y63" s="134" t="s">
        <v>166</v>
      </c>
      <c r="Z63" s="32">
        <v>1</v>
      </c>
      <c r="AA63" s="32">
        <v>1.2</v>
      </c>
      <c r="AB63" s="32">
        <v>2.1</v>
      </c>
    </row>
    <row r="64" spans="1:28" x14ac:dyDescent="0.15">
      <c r="A64" s="252" t="s">
        <v>106</v>
      </c>
      <c r="B64" s="252"/>
      <c r="C64" s="32">
        <v>130459</v>
      </c>
      <c r="D64" s="32">
        <f t="shared" si="0"/>
        <v>2.4426942641182015</v>
      </c>
      <c r="E64" s="32">
        <f t="shared" si="3"/>
        <v>2.4</v>
      </c>
      <c r="F64" s="248" t="s">
        <v>106</v>
      </c>
      <c r="G64" s="248"/>
      <c r="H64" s="42">
        <v>2093</v>
      </c>
      <c r="I64" s="42">
        <f t="shared" si="4"/>
        <v>2.4312331567698169</v>
      </c>
      <c r="J64" s="42">
        <f t="shared" si="5"/>
        <v>2.4</v>
      </c>
      <c r="K64" s="42">
        <f t="shared" si="6"/>
        <v>0.99530800578822254</v>
      </c>
      <c r="L64" s="42">
        <f t="shared" si="7"/>
        <v>1</v>
      </c>
      <c r="M64" s="42"/>
      <c r="N64" s="248" t="s">
        <v>106</v>
      </c>
      <c r="O64" s="249"/>
      <c r="P64" s="188">
        <v>153</v>
      </c>
      <c r="Q64" s="193">
        <f t="shared" si="8"/>
        <v>3.2622601279317696</v>
      </c>
      <c r="R64" s="42">
        <f t="shared" si="1"/>
        <v>1.3355171688297334</v>
      </c>
      <c r="S64" s="42">
        <f t="shared" si="2"/>
        <v>1.3</v>
      </c>
      <c r="Y64" s="134" t="s">
        <v>167</v>
      </c>
      <c r="Z64" s="32">
        <v>1</v>
      </c>
      <c r="AA64" s="32">
        <v>0.5</v>
      </c>
      <c r="AB64" s="32">
        <v>0.3</v>
      </c>
    </row>
    <row r="65" spans="1:28" x14ac:dyDescent="0.15">
      <c r="A65" s="252" t="s">
        <v>98</v>
      </c>
      <c r="B65" s="252"/>
      <c r="C65" s="32">
        <v>1355060</v>
      </c>
      <c r="D65" s="32">
        <f t="shared" si="0"/>
        <v>25.371935163813998</v>
      </c>
      <c r="E65" s="32">
        <f t="shared" si="3"/>
        <v>25.4</v>
      </c>
      <c r="F65" s="248" t="s">
        <v>98</v>
      </c>
      <c r="G65" s="248"/>
      <c r="H65" s="42">
        <v>21883</v>
      </c>
      <c r="I65" s="42">
        <f t="shared" si="4"/>
        <v>25.419338351454325</v>
      </c>
      <c r="J65" s="42">
        <f t="shared" si="5"/>
        <v>25.4</v>
      </c>
      <c r="K65" s="42">
        <f t="shared" si="6"/>
        <v>1.0018683315771646</v>
      </c>
      <c r="L65" s="42">
        <f t="shared" si="7"/>
        <v>1</v>
      </c>
      <c r="M65" s="42"/>
      <c r="N65" s="248" t="s">
        <v>98</v>
      </c>
      <c r="O65" s="249"/>
      <c r="P65" s="188">
        <v>1106</v>
      </c>
      <c r="Q65" s="193">
        <f t="shared" si="8"/>
        <v>23.582089552238806</v>
      </c>
      <c r="R65" s="42">
        <f t="shared" si="1"/>
        <v>0.92945569188873267</v>
      </c>
      <c r="S65" s="42">
        <f t="shared" si="2"/>
        <v>0.9</v>
      </c>
      <c r="Y65" s="134" t="s">
        <v>168</v>
      </c>
      <c r="Z65" s="32">
        <v>1</v>
      </c>
      <c r="AA65" s="32">
        <v>1</v>
      </c>
      <c r="AB65" s="32">
        <v>1.3</v>
      </c>
    </row>
    <row r="66" spans="1:28" x14ac:dyDescent="0.15">
      <c r="A66" s="252" t="s">
        <v>109</v>
      </c>
      <c r="B66" s="252"/>
      <c r="C66" s="32">
        <v>84041</v>
      </c>
      <c r="D66" s="32">
        <f t="shared" si="0"/>
        <v>1.573570766683462</v>
      </c>
      <c r="E66" s="32">
        <f t="shared" si="3"/>
        <v>1.6</v>
      </c>
      <c r="F66" s="248" t="s">
        <v>109</v>
      </c>
      <c r="G66" s="248"/>
      <c r="H66" s="42">
        <v>1283</v>
      </c>
      <c r="I66" s="42">
        <f t="shared" si="4"/>
        <v>1.4903354706811633</v>
      </c>
      <c r="J66" s="42">
        <f t="shared" si="5"/>
        <v>1.5</v>
      </c>
      <c r="K66" s="42">
        <f t="shared" si="6"/>
        <v>0.94710419272866286</v>
      </c>
      <c r="L66" s="42">
        <f t="shared" si="7"/>
        <v>0.9</v>
      </c>
      <c r="M66" s="42"/>
      <c r="N66" s="248" t="s">
        <v>109</v>
      </c>
      <c r="O66" s="249"/>
      <c r="P66" s="188">
        <v>52</v>
      </c>
      <c r="Q66" s="193">
        <f t="shared" si="8"/>
        <v>1.1087420042643923</v>
      </c>
      <c r="R66" s="42">
        <f t="shared" si="1"/>
        <v>0.70460256871779181</v>
      </c>
      <c r="S66" s="42">
        <f t="shared" si="2"/>
        <v>0.7</v>
      </c>
      <c r="Y66" s="134" t="s">
        <v>169</v>
      </c>
      <c r="Z66" s="32">
        <v>1</v>
      </c>
      <c r="AA66" s="32">
        <v>1</v>
      </c>
      <c r="AB66" s="32">
        <v>0.9</v>
      </c>
    </row>
    <row r="67" spans="1:28" x14ac:dyDescent="0.15">
      <c r="A67" s="252" t="s">
        <v>105</v>
      </c>
      <c r="B67" s="252"/>
      <c r="C67" s="32">
        <v>353155</v>
      </c>
      <c r="D67" s="32">
        <f t="shared" si="0"/>
        <v>6.6124199391737122</v>
      </c>
      <c r="E67" s="32">
        <f t="shared" si="3"/>
        <v>6.6</v>
      </c>
      <c r="F67" s="248" t="s">
        <v>105</v>
      </c>
      <c r="G67" s="248"/>
      <c r="H67" s="42">
        <v>4886</v>
      </c>
      <c r="I67" s="42">
        <f t="shared" si="4"/>
        <v>5.6755877706532853</v>
      </c>
      <c r="J67" s="42">
        <f t="shared" si="5"/>
        <v>5.7</v>
      </c>
      <c r="K67" s="42">
        <f t="shared" si="6"/>
        <v>0.85832234232880655</v>
      </c>
      <c r="L67" s="42">
        <f t="shared" si="7"/>
        <v>0.9</v>
      </c>
      <c r="M67" s="42"/>
      <c r="N67" s="248" t="s">
        <v>105</v>
      </c>
      <c r="O67" s="249"/>
      <c r="P67" s="188">
        <v>195</v>
      </c>
      <c r="Q67" s="193">
        <f t="shared" si="8"/>
        <v>4.157782515991471</v>
      </c>
      <c r="R67" s="42">
        <f t="shared" si="1"/>
        <v>0.62878379689101038</v>
      </c>
      <c r="S67" s="42">
        <f t="shared" si="2"/>
        <v>0.6</v>
      </c>
      <c r="Y67" s="134" t="s">
        <v>170</v>
      </c>
      <c r="Z67" s="32">
        <v>1</v>
      </c>
      <c r="AA67" s="32">
        <v>0.9</v>
      </c>
      <c r="AB67" s="32">
        <v>0.7</v>
      </c>
    </row>
    <row r="68" spans="1:28" x14ac:dyDescent="0.15">
      <c r="A68" s="252" t="s">
        <v>107</v>
      </c>
      <c r="B68" s="252"/>
      <c r="C68" s="32">
        <v>223439</v>
      </c>
      <c r="D68" s="32">
        <f t="shared" si="0"/>
        <v>4.1836374928545119</v>
      </c>
      <c r="E68" s="32">
        <f t="shared" si="3"/>
        <v>4.2</v>
      </c>
      <c r="F68" s="248" t="s">
        <v>107</v>
      </c>
      <c r="G68" s="248"/>
      <c r="H68" s="42">
        <v>3092</v>
      </c>
      <c r="I68" s="42">
        <f t="shared" si="4"/>
        <v>3.5916736362791566</v>
      </c>
      <c r="J68" s="42">
        <f t="shared" si="5"/>
        <v>3.6</v>
      </c>
      <c r="K68" s="42">
        <f t="shared" si="6"/>
        <v>0.85850498338194781</v>
      </c>
      <c r="L68" s="42">
        <f t="shared" si="7"/>
        <v>0.9</v>
      </c>
      <c r="M68" s="42"/>
      <c r="N68" s="248" t="s">
        <v>107</v>
      </c>
      <c r="O68" s="249"/>
      <c r="P68" s="188">
        <v>158</v>
      </c>
      <c r="Q68" s="193">
        <f t="shared" si="8"/>
        <v>3.3688699360341148</v>
      </c>
      <c r="R68" s="42">
        <f t="shared" si="1"/>
        <v>0.80524900682432743</v>
      </c>
      <c r="S68" s="42">
        <f t="shared" si="2"/>
        <v>0.8</v>
      </c>
      <c r="Y68" s="134" t="s">
        <v>171</v>
      </c>
      <c r="Z68" s="32">
        <v>1</v>
      </c>
      <c r="AA68" s="32">
        <v>0.9</v>
      </c>
      <c r="AB68" s="32">
        <v>0.6</v>
      </c>
    </row>
    <row r="69" spans="1:28" ht="13.5" customHeight="1" x14ac:dyDescent="0.15">
      <c r="A69" s="252" t="s">
        <v>101</v>
      </c>
      <c r="B69" s="252"/>
      <c r="C69" s="32">
        <v>696396</v>
      </c>
      <c r="D69" s="32">
        <f t="shared" si="0"/>
        <v>13.039211666154568</v>
      </c>
      <c r="E69" s="32">
        <f t="shared" si="3"/>
        <v>13</v>
      </c>
      <c r="F69" s="248" t="s">
        <v>101</v>
      </c>
      <c r="G69" s="248"/>
      <c r="H69" s="42">
        <v>10708</v>
      </c>
      <c r="I69" s="42">
        <f t="shared" si="4"/>
        <v>12.438435089675682</v>
      </c>
      <c r="J69" s="42">
        <f t="shared" si="5"/>
        <v>12.4</v>
      </c>
      <c r="K69" s="42">
        <f t="shared" si="6"/>
        <v>0.95392539120763709</v>
      </c>
      <c r="L69" s="42">
        <f t="shared" si="7"/>
        <v>1</v>
      </c>
      <c r="M69" s="42"/>
      <c r="N69" s="248" t="s">
        <v>101</v>
      </c>
      <c r="O69" s="249"/>
      <c r="P69" s="188">
        <v>429</v>
      </c>
      <c r="Q69" s="193">
        <f t="shared" si="8"/>
        <v>9.1471215351812365</v>
      </c>
      <c r="R69" s="42">
        <f t="shared" si="1"/>
        <v>0.70150878514566217</v>
      </c>
      <c r="S69" s="42">
        <f t="shared" si="2"/>
        <v>0.7</v>
      </c>
      <c r="Y69" s="34" t="s">
        <v>176</v>
      </c>
      <c r="Z69" s="32">
        <v>1</v>
      </c>
      <c r="AA69" s="32">
        <v>0.9</v>
      </c>
      <c r="AB69" s="32">
        <v>0.8</v>
      </c>
    </row>
    <row r="70" spans="1:28" ht="13.5" customHeight="1" x14ac:dyDescent="0.15">
      <c r="A70" s="252" t="s">
        <v>102</v>
      </c>
      <c r="B70" s="252"/>
      <c r="C70" s="32">
        <v>470713</v>
      </c>
      <c r="D70" s="32">
        <f t="shared" si="0"/>
        <v>8.8135578622085937</v>
      </c>
      <c r="E70" s="32">
        <f t="shared" si="3"/>
        <v>8.8000000000000007</v>
      </c>
      <c r="F70" s="248" t="s">
        <v>102</v>
      </c>
      <c r="G70" s="248"/>
      <c r="H70" s="42">
        <v>8132</v>
      </c>
      <c r="I70" s="42">
        <f t="shared" si="4"/>
        <v>9.4461481274974446</v>
      </c>
      <c r="J70" s="42">
        <f t="shared" si="5"/>
        <v>9.4</v>
      </c>
      <c r="K70" s="42">
        <f t="shared" si="6"/>
        <v>1.0717746766037943</v>
      </c>
      <c r="L70" s="42">
        <f t="shared" si="7"/>
        <v>1.1000000000000001</v>
      </c>
      <c r="M70" s="42"/>
      <c r="N70" s="248" t="s">
        <v>102</v>
      </c>
      <c r="O70" s="249"/>
      <c r="P70" s="188">
        <v>400</v>
      </c>
      <c r="Q70" s="193">
        <f t="shared" si="8"/>
        <v>8.5287846481876333</v>
      </c>
      <c r="R70" s="42">
        <f t="shared" si="1"/>
        <v>0.96768918767277501</v>
      </c>
      <c r="S70" s="42">
        <f t="shared" si="2"/>
        <v>1</v>
      </c>
      <c r="Y70" s="34" t="s">
        <v>174</v>
      </c>
      <c r="Z70" s="32">
        <v>1</v>
      </c>
      <c r="AA70" s="32">
        <v>1</v>
      </c>
      <c r="AB70" s="32">
        <v>0.7</v>
      </c>
    </row>
    <row r="71" spans="1:28" ht="13.5" customHeight="1" x14ac:dyDescent="0.15">
      <c r="A71" s="252" t="s">
        <v>108</v>
      </c>
      <c r="B71" s="252"/>
      <c r="C71" s="32">
        <v>167662</v>
      </c>
      <c r="D71" s="32">
        <f t="shared" si="0"/>
        <v>3.1392775179219976</v>
      </c>
      <c r="E71" s="32">
        <f t="shared" si="3"/>
        <v>3.1</v>
      </c>
      <c r="F71" s="248" t="s">
        <v>108</v>
      </c>
      <c r="G71" s="248"/>
      <c r="H71" s="42">
        <v>2682</v>
      </c>
      <c r="I71" s="42">
        <f t="shared" si="4"/>
        <v>3.1154167828268751</v>
      </c>
      <c r="J71" s="42">
        <f t="shared" si="5"/>
        <v>3.1</v>
      </c>
      <c r="K71" s="42">
        <f t="shared" si="6"/>
        <v>0.99239929093273771</v>
      </c>
      <c r="L71" s="42">
        <f t="shared" si="7"/>
        <v>1</v>
      </c>
      <c r="M71" s="42"/>
      <c r="N71" s="248" t="s">
        <v>108</v>
      </c>
      <c r="O71" s="249"/>
      <c r="P71" s="188">
        <v>116</v>
      </c>
      <c r="Q71" s="193">
        <f t="shared" si="8"/>
        <v>2.4733475479744138</v>
      </c>
      <c r="R71" s="42">
        <f t="shared" si="1"/>
        <v>0.78787158314426842</v>
      </c>
      <c r="S71" s="42">
        <f t="shared" si="2"/>
        <v>0.8</v>
      </c>
      <c r="Y71" s="34" t="s">
        <v>175</v>
      </c>
      <c r="Z71" s="32">
        <v>1</v>
      </c>
      <c r="AA71" s="32">
        <v>1.1000000000000001</v>
      </c>
      <c r="AB71" s="32">
        <v>1</v>
      </c>
    </row>
    <row r="72" spans="1:28" x14ac:dyDescent="0.15">
      <c r="A72" s="252" t="s">
        <v>103</v>
      </c>
      <c r="B72" s="252"/>
      <c r="C72" s="32">
        <v>429173</v>
      </c>
      <c r="D72" s="32">
        <f t="shared" si="0"/>
        <v>8.0357692870127835</v>
      </c>
      <c r="E72" s="32">
        <f t="shared" si="3"/>
        <v>8</v>
      </c>
      <c r="F72" s="248" t="s">
        <v>103</v>
      </c>
      <c r="G72" s="248"/>
      <c r="H72" s="42">
        <v>6072</v>
      </c>
      <c r="I72" s="42">
        <f t="shared" si="4"/>
        <v>7.0532478394201279</v>
      </c>
      <c r="J72" s="42">
        <f t="shared" si="5"/>
        <v>7.1</v>
      </c>
      <c r="K72" s="42">
        <f t="shared" si="6"/>
        <v>0.87773150117928556</v>
      </c>
      <c r="L72" s="42">
        <f t="shared" si="7"/>
        <v>0.9</v>
      </c>
      <c r="M72" s="42"/>
      <c r="N72" s="248" t="s">
        <v>103</v>
      </c>
      <c r="O72" s="249"/>
      <c r="P72" s="188">
        <v>307</v>
      </c>
      <c r="Q72" s="193">
        <f t="shared" si="8"/>
        <v>6.545842217484009</v>
      </c>
      <c r="R72" s="42">
        <f t="shared" si="1"/>
        <v>0.81458812264100733</v>
      </c>
      <c r="S72" s="42">
        <f t="shared" si="2"/>
        <v>0.8</v>
      </c>
      <c r="Y72" s="134" t="s">
        <v>172</v>
      </c>
      <c r="Z72" s="32">
        <v>1</v>
      </c>
      <c r="AA72" s="32">
        <v>1</v>
      </c>
      <c r="AB72" s="32">
        <v>0.8</v>
      </c>
    </row>
    <row r="73" spans="1:28" x14ac:dyDescent="0.15">
      <c r="A73" s="252" t="s">
        <v>110</v>
      </c>
      <c r="B73" s="252"/>
      <c r="C73" s="32">
        <v>33780</v>
      </c>
      <c r="D73" s="32">
        <f t="shared" si="0"/>
        <v>0.63249152792764662</v>
      </c>
      <c r="E73" s="32">
        <f t="shared" si="3"/>
        <v>0.6</v>
      </c>
      <c r="F73" s="252" t="s">
        <v>110</v>
      </c>
      <c r="G73" s="252"/>
      <c r="H73" s="32">
        <v>493</v>
      </c>
      <c r="I73" s="32">
        <f t="shared" si="4"/>
        <v>0.5726698262243286</v>
      </c>
      <c r="J73" s="32">
        <f t="shared" si="5"/>
        <v>0.6</v>
      </c>
      <c r="K73" s="32">
        <f t="shared" si="6"/>
        <v>0.90541896758787688</v>
      </c>
      <c r="L73" s="32">
        <f t="shared" si="7"/>
        <v>0.9</v>
      </c>
      <c r="N73" s="250" t="s">
        <v>110</v>
      </c>
      <c r="O73" s="251"/>
      <c r="P73" s="183">
        <v>37</v>
      </c>
      <c r="Q73" s="192">
        <f t="shared" si="8"/>
        <v>0.78891257995735609</v>
      </c>
      <c r="R73" s="32">
        <f t="shared" si="1"/>
        <v>1.2473093237188833</v>
      </c>
      <c r="S73" s="32">
        <f t="shared" si="2"/>
        <v>1.2</v>
      </c>
      <c r="Y73" s="134" t="s">
        <v>173</v>
      </c>
      <c r="Z73" s="32">
        <v>1</v>
      </c>
      <c r="AA73" s="32">
        <v>0.9</v>
      </c>
      <c r="AB73" s="32">
        <v>0.8</v>
      </c>
    </row>
    <row r="74" spans="1:28" x14ac:dyDescent="0.15">
      <c r="A74" s="252" t="s">
        <v>104</v>
      </c>
      <c r="B74" s="252"/>
      <c r="C74" s="32">
        <v>346616</v>
      </c>
      <c r="D74" s="32">
        <f t="shared" si="0"/>
        <v>6.4899847082347293</v>
      </c>
      <c r="E74" s="32">
        <f t="shared" si="3"/>
        <v>6.5</v>
      </c>
      <c r="F74" s="252" t="s">
        <v>104</v>
      </c>
      <c r="G74" s="252"/>
      <c r="H74" s="32">
        <v>5048</v>
      </c>
      <c r="I74" s="32">
        <f t="shared" si="4"/>
        <v>5.863767307871016</v>
      </c>
      <c r="J74" s="32">
        <f t="shared" si="5"/>
        <v>5.9</v>
      </c>
      <c r="K74" s="32">
        <f t="shared" si="6"/>
        <v>0.90351018861891219</v>
      </c>
      <c r="L74" s="32">
        <f t="shared" si="7"/>
        <v>0.9</v>
      </c>
      <c r="N74" s="250" t="s">
        <v>104</v>
      </c>
      <c r="O74" s="251"/>
      <c r="P74" s="184">
        <v>252</v>
      </c>
      <c r="Q74" s="192">
        <f t="shared" si="8"/>
        <v>5.3731343283582085</v>
      </c>
      <c r="R74" s="32">
        <f t="shared" si="1"/>
        <v>0.82791170856544238</v>
      </c>
      <c r="S74" s="32">
        <f t="shared" si="2"/>
        <v>0.8</v>
      </c>
    </row>
    <row r="75" spans="1:28" x14ac:dyDescent="0.15">
      <c r="C75" s="132">
        <f>SUM(C58:C74)</f>
        <v>5340783</v>
      </c>
      <c r="D75" s="32">
        <f>SUM(D58:D74)</f>
        <v>100</v>
      </c>
      <c r="E75" s="32">
        <f t="shared" si="3"/>
        <v>100</v>
      </c>
      <c r="H75" s="32">
        <f>SUM(H58:H74)</f>
        <v>86088</v>
      </c>
      <c r="I75" s="32">
        <f>SUM(I58:I74)</f>
        <v>99.999999999999986</v>
      </c>
      <c r="J75" s="32">
        <f t="shared" si="5"/>
        <v>100</v>
      </c>
      <c r="K75" s="32">
        <f t="shared" si="6"/>
        <v>0.99999999999999989</v>
      </c>
      <c r="L75" s="32">
        <f t="shared" si="7"/>
        <v>1</v>
      </c>
      <c r="N75" s="43"/>
      <c r="O75" s="43"/>
      <c r="P75" s="190">
        <f>SUM(P58:P74)</f>
        <v>4690</v>
      </c>
      <c r="Q75" s="192">
        <f>SUM(Q58:Q74)</f>
        <v>100</v>
      </c>
      <c r="R75" s="32">
        <f t="shared" si="1"/>
        <v>1</v>
      </c>
      <c r="S75" s="32">
        <f>SUM(S58:S74)</f>
        <v>19.700000000000003</v>
      </c>
    </row>
    <row r="81" spans="1:3" x14ac:dyDescent="0.15">
      <c r="A81" s="44"/>
      <c r="B81" s="44"/>
      <c r="C81" s="45"/>
    </row>
    <row r="82" spans="1:3" x14ac:dyDescent="0.15">
      <c r="A82" s="44"/>
      <c r="B82" s="44"/>
      <c r="C82" s="45"/>
    </row>
    <row r="83" spans="1:3" x14ac:dyDescent="0.15">
      <c r="A83" s="44"/>
      <c r="B83" s="44"/>
      <c r="C83" s="45"/>
    </row>
    <row r="84" spans="1:3" x14ac:dyDescent="0.15">
      <c r="A84" s="44"/>
      <c r="B84" s="44"/>
      <c r="C84" s="45"/>
    </row>
    <row r="85" spans="1:3" x14ac:dyDescent="0.15">
      <c r="A85" s="44"/>
      <c r="B85" s="44"/>
      <c r="C85" s="45"/>
    </row>
    <row r="86" spans="1:3" x14ac:dyDescent="0.15">
      <c r="A86" s="44"/>
      <c r="B86" s="44"/>
      <c r="C86" s="45"/>
    </row>
    <row r="87" spans="1:3" x14ac:dyDescent="0.15">
      <c r="A87" s="44"/>
      <c r="B87" s="44"/>
      <c r="C87" s="45"/>
    </row>
    <row r="88" spans="1:3" x14ac:dyDescent="0.15">
      <c r="A88" s="44"/>
      <c r="B88" s="44"/>
      <c r="C88" s="45"/>
    </row>
    <row r="89" spans="1:3" x14ac:dyDescent="0.15">
      <c r="A89" s="44"/>
      <c r="B89" s="44"/>
      <c r="C89" s="45"/>
    </row>
    <row r="90" spans="1:3" x14ac:dyDescent="0.15">
      <c r="A90" s="44"/>
      <c r="B90" s="44"/>
      <c r="C90" s="45"/>
    </row>
    <row r="91" spans="1:3" x14ac:dyDescent="0.15">
      <c r="A91" s="44"/>
      <c r="B91" s="44"/>
      <c r="C91" s="45"/>
    </row>
    <row r="92" spans="1:3" x14ac:dyDescent="0.15">
      <c r="A92" s="44"/>
      <c r="B92" s="44"/>
      <c r="C92" s="45"/>
    </row>
  </sheetData>
  <mergeCells count="56">
    <mergeCell ref="A60:B60"/>
    <mergeCell ref="D29:D30"/>
    <mergeCell ref="D32:D33"/>
    <mergeCell ref="A1:I1"/>
    <mergeCell ref="A61:B61"/>
    <mergeCell ref="A62:B62"/>
    <mergeCell ref="A63:B63"/>
    <mergeCell ref="A64:B64"/>
    <mergeCell ref="F57:G57"/>
    <mergeCell ref="F58:G58"/>
    <mergeCell ref="F59:G59"/>
    <mergeCell ref="F60:G60"/>
    <mergeCell ref="F61:G61"/>
    <mergeCell ref="F62:G62"/>
    <mergeCell ref="F63:G63"/>
    <mergeCell ref="F64:G64"/>
    <mergeCell ref="A57:B57"/>
    <mergeCell ref="A58:B58"/>
    <mergeCell ref="A59:B59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F71:G71"/>
    <mergeCell ref="F72:G72"/>
    <mergeCell ref="F73:G73"/>
    <mergeCell ref="F74:G74"/>
    <mergeCell ref="F65:G65"/>
    <mergeCell ref="F66:G66"/>
    <mergeCell ref="F67:G67"/>
    <mergeCell ref="F68:G68"/>
    <mergeCell ref="F69:G69"/>
    <mergeCell ref="N63:O63"/>
    <mergeCell ref="N64:O64"/>
    <mergeCell ref="N65:O65"/>
    <mergeCell ref="N66:O66"/>
    <mergeCell ref="F70:G70"/>
    <mergeCell ref="N58:O58"/>
    <mergeCell ref="N59:O59"/>
    <mergeCell ref="N60:O60"/>
    <mergeCell ref="N61:O61"/>
    <mergeCell ref="N62:O62"/>
    <mergeCell ref="N67:O67"/>
    <mergeCell ref="N71:O71"/>
    <mergeCell ref="N72:O72"/>
    <mergeCell ref="N73:O73"/>
    <mergeCell ref="N74:O74"/>
    <mergeCell ref="N68:O68"/>
    <mergeCell ref="N69:O69"/>
    <mergeCell ref="N70:O70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zoomScale="120" zoomScaleNormal="100" zoomScaleSheetLayoutView="120" workbookViewId="0">
      <selection activeCell="N6" sqref="N6"/>
    </sheetView>
  </sheetViews>
  <sheetFormatPr defaultRowHeight="12" x14ac:dyDescent="0.15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11" customFormat="1" ht="21.75" customHeight="1" x14ac:dyDescent="0.15">
      <c r="A1" s="260" t="s">
        <v>125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9" customFormat="1" ht="11.45" customHeight="1" x14ac:dyDescent="0.15"/>
    <row r="3" spans="1:16" s="9" customFormat="1" ht="19.5" customHeight="1" x14ac:dyDescent="0.15">
      <c r="A3" s="106"/>
      <c r="B3" s="106"/>
      <c r="C3" s="312" t="s">
        <v>117</v>
      </c>
      <c r="D3" s="313"/>
      <c r="E3" s="295" t="s">
        <v>120</v>
      </c>
      <c r="F3" s="296"/>
      <c r="G3" s="296"/>
      <c r="H3" s="297"/>
      <c r="I3" s="292" t="s">
        <v>121</v>
      </c>
      <c r="J3" s="292"/>
      <c r="K3" s="292"/>
      <c r="L3" s="295"/>
    </row>
    <row r="4" spans="1:16" s="9" customFormat="1" ht="19.5" customHeight="1" x14ac:dyDescent="0.15">
      <c r="C4" s="314"/>
      <c r="D4" s="315"/>
      <c r="E4" s="295" t="s">
        <v>118</v>
      </c>
      <c r="F4" s="297"/>
      <c r="G4" s="295" t="s">
        <v>119</v>
      </c>
      <c r="H4" s="297"/>
      <c r="I4" s="292" t="s">
        <v>118</v>
      </c>
      <c r="J4" s="292"/>
      <c r="K4" s="292" t="s">
        <v>119</v>
      </c>
      <c r="L4" s="295"/>
    </row>
    <row r="5" spans="1:16" s="10" customFormat="1" ht="19.5" customHeight="1" x14ac:dyDescent="0.15">
      <c r="C5" s="310" t="s">
        <v>93</v>
      </c>
      <c r="D5" s="311"/>
      <c r="E5" s="276">
        <v>5269</v>
      </c>
      <c r="F5" s="277"/>
      <c r="G5" s="278">
        <v>100</v>
      </c>
      <c r="H5" s="279"/>
      <c r="I5" s="280">
        <v>45572</v>
      </c>
      <c r="J5" s="280"/>
      <c r="K5" s="281">
        <v>100</v>
      </c>
      <c r="L5" s="278"/>
    </row>
    <row r="6" spans="1:16" s="10" customFormat="1" ht="19.5" customHeight="1" x14ac:dyDescent="0.15">
      <c r="C6" s="299">
        <v>24</v>
      </c>
      <c r="D6" s="300"/>
      <c r="E6" s="282">
        <v>4855</v>
      </c>
      <c r="F6" s="283"/>
      <c r="G6" s="284">
        <f>ROUND(E6/$E$5*100,2)</f>
        <v>92.14</v>
      </c>
      <c r="H6" s="285"/>
      <c r="I6" s="286">
        <v>41741</v>
      </c>
      <c r="J6" s="286"/>
      <c r="K6" s="287">
        <f>ROUND(I6/$I$5*100,2)</f>
        <v>91.59</v>
      </c>
      <c r="L6" s="284"/>
    </row>
    <row r="7" spans="1:16" s="10" customFormat="1" ht="19.5" customHeight="1" x14ac:dyDescent="0.15">
      <c r="C7" s="299">
        <v>26</v>
      </c>
      <c r="D7" s="300"/>
      <c r="E7" s="282">
        <v>4816</v>
      </c>
      <c r="F7" s="283"/>
      <c r="G7" s="284">
        <v>91.4</v>
      </c>
      <c r="H7" s="285"/>
      <c r="I7" s="282">
        <v>43708</v>
      </c>
      <c r="J7" s="283"/>
      <c r="K7" s="284">
        <v>95.91</v>
      </c>
      <c r="L7" s="322"/>
    </row>
    <row r="8" spans="1:16" s="10" customFormat="1" ht="19.5" customHeight="1" x14ac:dyDescent="0.15">
      <c r="C8" s="320">
        <v>28</v>
      </c>
      <c r="D8" s="321"/>
      <c r="E8" s="290">
        <v>4690</v>
      </c>
      <c r="F8" s="291"/>
      <c r="G8" s="275">
        <f>ROUND(E8/$E$5*100,2)</f>
        <v>89.01</v>
      </c>
      <c r="H8" s="293"/>
      <c r="I8" s="290">
        <v>43603</v>
      </c>
      <c r="J8" s="291"/>
      <c r="K8" s="275">
        <f>ROUND(I8/$I$5*100,2)</f>
        <v>95.68</v>
      </c>
      <c r="L8" s="298"/>
    </row>
    <row r="9" spans="1:16" s="10" customFormat="1" ht="59.25" customHeight="1" x14ac:dyDescent="0.15">
      <c r="C9" s="301" t="s">
        <v>191</v>
      </c>
      <c r="D9" s="301"/>
      <c r="E9" s="301"/>
      <c r="F9" s="301"/>
      <c r="G9" s="301"/>
      <c r="H9" s="301"/>
      <c r="I9" s="301"/>
      <c r="J9" s="301"/>
      <c r="K9" s="301"/>
      <c r="L9" s="301"/>
    </row>
    <row r="10" spans="1:16" s="10" customFormat="1" ht="18" customHeight="1" x14ac:dyDescent="0.15"/>
    <row r="11" spans="1:16" s="10" customFormat="1" ht="18" customHeight="1" x14ac:dyDescent="0.15"/>
    <row r="12" spans="1:16" s="9" customFormat="1" x14ac:dyDescent="0.1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238"/>
    </row>
    <row r="13" spans="1:16" s="9" customFormat="1" ht="18.75" x14ac:dyDescent="0.15">
      <c r="A13" s="261" t="s">
        <v>133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83"/>
    </row>
    <row r="14" spans="1:16" ht="14.25" customHeight="1" x14ac:dyDescent="0.15">
      <c r="A14" s="245" t="s">
        <v>65</v>
      </c>
      <c r="B14" s="245"/>
      <c r="C14" s="99"/>
      <c r="D14" s="3"/>
      <c r="E14" s="6"/>
      <c r="F14" s="6"/>
      <c r="G14" s="6"/>
      <c r="H14" s="6"/>
      <c r="I14" s="19"/>
      <c r="J14" s="6"/>
      <c r="K14" s="6"/>
      <c r="L14" s="6"/>
      <c r="M14" s="19"/>
      <c r="N14" s="1"/>
      <c r="O14" s="1"/>
    </row>
    <row r="15" spans="1:16" x14ac:dyDescent="0.15">
      <c r="A15" s="262" t="s">
        <v>9</v>
      </c>
      <c r="B15" s="262"/>
      <c r="C15" s="262"/>
      <c r="D15" s="263"/>
      <c r="E15" s="268" t="s">
        <v>122</v>
      </c>
      <c r="F15" s="269"/>
      <c r="G15" s="269"/>
      <c r="H15" s="270"/>
      <c r="I15" s="268" t="s">
        <v>123</v>
      </c>
      <c r="J15" s="269"/>
      <c r="K15" s="269"/>
      <c r="L15" s="270"/>
      <c r="M15" s="49" t="s">
        <v>81</v>
      </c>
      <c r="N15" s="50"/>
      <c r="O15" s="50"/>
      <c r="P15" s="2"/>
    </row>
    <row r="16" spans="1:16" x14ac:dyDescent="0.15">
      <c r="A16" s="264"/>
      <c r="B16" s="264"/>
      <c r="C16" s="264"/>
      <c r="D16" s="265"/>
      <c r="E16" s="271" t="s">
        <v>90</v>
      </c>
      <c r="F16" s="271" t="s">
        <v>193</v>
      </c>
      <c r="G16" s="239"/>
      <c r="H16" s="46"/>
      <c r="I16" s="273" t="s">
        <v>192</v>
      </c>
      <c r="J16" s="271" t="s">
        <v>193</v>
      </c>
      <c r="K16" s="239"/>
      <c r="L16" s="47"/>
      <c r="M16" s="271" t="s">
        <v>90</v>
      </c>
      <c r="N16" s="271" t="s">
        <v>193</v>
      </c>
      <c r="O16" s="48"/>
    </row>
    <row r="17" spans="1:15" ht="27" x14ac:dyDescent="0.15">
      <c r="A17" s="266"/>
      <c r="B17" s="266"/>
      <c r="C17" s="266"/>
      <c r="D17" s="267"/>
      <c r="E17" s="272"/>
      <c r="F17" s="272"/>
      <c r="G17" s="22" t="s">
        <v>79</v>
      </c>
      <c r="H17" s="73" t="s">
        <v>80</v>
      </c>
      <c r="I17" s="272"/>
      <c r="J17" s="272"/>
      <c r="K17" s="22" t="s">
        <v>79</v>
      </c>
      <c r="L17" s="60" t="s">
        <v>80</v>
      </c>
      <c r="M17" s="272"/>
      <c r="N17" s="272"/>
      <c r="O17" s="80" t="s">
        <v>82</v>
      </c>
    </row>
    <row r="18" spans="1:15" ht="15" customHeight="1" x14ac:dyDescent="0.15">
      <c r="A18" s="87" t="s">
        <v>11</v>
      </c>
      <c r="B18" s="87"/>
      <c r="C18" s="87"/>
      <c r="D18" s="97"/>
      <c r="E18" s="149">
        <f>E19+E21+E25</f>
        <v>4816</v>
      </c>
      <c r="F18" s="149">
        <v>4690</v>
      </c>
      <c r="G18" s="150">
        <f>ROUND((F18-E18)/E18*100,1)</f>
        <v>-2.6</v>
      </c>
      <c r="H18" s="244">
        <f>H19+H21+H25</f>
        <v>100</v>
      </c>
      <c r="I18" s="152">
        <v>43708</v>
      </c>
      <c r="J18" s="152">
        <v>43603</v>
      </c>
      <c r="K18" s="150">
        <f t="shared" ref="K18:K25" si="0">ROUND((J18-I18)/I18*100,1)</f>
        <v>-0.2</v>
      </c>
      <c r="L18" s="151">
        <v>100</v>
      </c>
      <c r="M18" s="153">
        <f>ROUND(I18/E18,1)</f>
        <v>9.1</v>
      </c>
      <c r="N18" s="153">
        <f t="shared" ref="M18:N33" si="1">ROUND(J18/F18,1)</f>
        <v>9.3000000000000007</v>
      </c>
      <c r="O18" s="154">
        <f t="shared" ref="O18:O25" si="2">N18-M18</f>
        <v>0.20000000000000107</v>
      </c>
    </row>
    <row r="19" spans="1:15" ht="15" customHeight="1" x14ac:dyDescent="0.15">
      <c r="A19" s="89" t="s">
        <v>10</v>
      </c>
      <c r="B19" s="89"/>
      <c r="C19" s="89"/>
      <c r="D19" s="98"/>
      <c r="E19" s="149">
        <v>29</v>
      </c>
      <c r="F19" s="149">
        <v>34</v>
      </c>
      <c r="G19" s="150">
        <f t="shared" ref="G19:G25" si="3">ROUND((F19-E19)/E19*100,1)</f>
        <v>17.2</v>
      </c>
      <c r="H19" s="151">
        <f>ROUND(F19/$F$18*100,1)</f>
        <v>0.7</v>
      </c>
      <c r="I19" s="152">
        <v>338</v>
      </c>
      <c r="J19" s="152">
        <v>376</v>
      </c>
      <c r="K19" s="150">
        <f t="shared" si="0"/>
        <v>11.2</v>
      </c>
      <c r="L19" s="151">
        <f>ROUND(J19/$J$18*100,1)</f>
        <v>0.9</v>
      </c>
      <c r="M19" s="194">
        <f t="shared" si="1"/>
        <v>11.7</v>
      </c>
      <c r="N19" s="194">
        <f>ROUND(J19/F19,1)</f>
        <v>11.1</v>
      </c>
      <c r="O19" s="195">
        <f t="shared" si="2"/>
        <v>-0.59999999999999964</v>
      </c>
    </row>
    <row r="20" spans="1:15" ht="15" customHeight="1" x14ac:dyDescent="0.15">
      <c r="A20" s="61" t="s">
        <v>135</v>
      </c>
      <c r="B20" s="256" t="s">
        <v>8</v>
      </c>
      <c r="C20" s="256"/>
      <c r="D20" s="257"/>
      <c r="E20" s="155">
        <v>29</v>
      </c>
      <c r="F20" s="155">
        <v>34</v>
      </c>
      <c r="G20" s="156">
        <f t="shared" si="3"/>
        <v>17.2</v>
      </c>
      <c r="H20" s="157">
        <f t="shared" ref="H20:H38" si="4">ROUND(F20/$F$18*100,1)</f>
        <v>0.7</v>
      </c>
      <c r="I20" s="158">
        <v>338</v>
      </c>
      <c r="J20" s="158">
        <v>376</v>
      </c>
      <c r="K20" s="156">
        <f t="shared" si="0"/>
        <v>11.2</v>
      </c>
      <c r="L20" s="157">
        <f t="shared" ref="L20:L38" si="5">ROUND(J20/$J$18*100,1)</f>
        <v>0.9</v>
      </c>
      <c r="M20" s="159">
        <f t="shared" si="1"/>
        <v>11.7</v>
      </c>
      <c r="N20" s="159">
        <f t="shared" si="1"/>
        <v>11.1</v>
      </c>
      <c r="O20" s="160">
        <f t="shared" si="2"/>
        <v>-0.59999999999999964</v>
      </c>
    </row>
    <row r="21" spans="1:15" ht="15" customHeight="1" x14ac:dyDescent="0.15">
      <c r="A21" s="89" t="s">
        <v>131</v>
      </c>
      <c r="B21" s="89"/>
      <c r="C21" s="89"/>
      <c r="D21" s="98"/>
      <c r="E21" s="149">
        <f>SUM(E22:E24)</f>
        <v>1521</v>
      </c>
      <c r="F21" s="149">
        <v>1434</v>
      </c>
      <c r="G21" s="150">
        <f t="shared" si="3"/>
        <v>-5.7</v>
      </c>
      <c r="H21" s="151">
        <f t="shared" si="4"/>
        <v>30.6</v>
      </c>
      <c r="I21" s="152">
        <v>17609</v>
      </c>
      <c r="J21" s="152">
        <v>17870</v>
      </c>
      <c r="K21" s="150">
        <f t="shared" si="0"/>
        <v>1.5</v>
      </c>
      <c r="L21" s="151">
        <f t="shared" si="5"/>
        <v>41</v>
      </c>
      <c r="M21" s="194">
        <f t="shared" si="1"/>
        <v>11.6</v>
      </c>
      <c r="N21" s="194">
        <f t="shared" si="1"/>
        <v>12.5</v>
      </c>
      <c r="O21" s="195">
        <f t="shared" si="2"/>
        <v>0.90000000000000036</v>
      </c>
    </row>
    <row r="22" spans="1:15" ht="15" customHeight="1" x14ac:dyDescent="0.15">
      <c r="A22" s="61" t="s">
        <v>39</v>
      </c>
      <c r="B22" s="256" t="s">
        <v>115</v>
      </c>
      <c r="C22" s="256"/>
      <c r="D22" s="257"/>
      <c r="E22" s="158">
        <v>12</v>
      </c>
      <c r="F22" s="158">
        <v>8</v>
      </c>
      <c r="G22" s="156">
        <f t="shared" si="3"/>
        <v>-33.299999999999997</v>
      </c>
      <c r="H22" s="157">
        <f t="shared" si="4"/>
        <v>0.2</v>
      </c>
      <c r="I22" s="161">
        <v>81</v>
      </c>
      <c r="J22" s="161">
        <v>51</v>
      </c>
      <c r="K22" s="156">
        <f t="shared" si="0"/>
        <v>-37</v>
      </c>
      <c r="L22" s="157">
        <f t="shared" si="5"/>
        <v>0.1</v>
      </c>
      <c r="M22" s="159">
        <f t="shared" si="1"/>
        <v>6.8</v>
      </c>
      <c r="N22" s="159">
        <f t="shared" si="1"/>
        <v>6.4</v>
      </c>
      <c r="O22" s="160">
        <f t="shared" si="2"/>
        <v>-0.39999999999999947</v>
      </c>
    </row>
    <row r="23" spans="1:15" ht="15" customHeight="1" x14ac:dyDescent="0.15">
      <c r="A23" s="61" t="s">
        <v>40</v>
      </c>
      <c r="B23" s="256" t="s">
        <v>2</v>
      </c>
      <c r="C23" s="256"/>
      <c r="D23" s="257"/>
      <c r="E23" s="158">
        <v>630</v>
      </c>
      <c r="F23" s="158">
        <v>603</v>
      </c>
      <c r="G23" s="156">
        <f t="shared" si="3"/>
        <v>-4.3</v>
      </c>
      <c r="H23" s="157">
        <f t="shared" si="4"/>
        <v>12.9</v>
      </c>
      <c r="I23" s="161">
        <v>3116</v>
      </c>
      <c r="J23" s="161">
        <v>3038</v>
      </c>
      <c r="K23" s="156">
        <f t="shared" si="0"/>
        <v>-2.5</v>
      </c>
      <c r="L23" s="157">
        <f t="shared" si="5"/>
        <v>7</v>
      </c>
      <c r="M23" s="159">
        <f t="shared" si="1"/>
        <v>4.9000000000000004</v>
      </c>
      <c r="N23" s="159">
        <f t="shared" si="1"/>
        <v>5</v>
      </c>
      <c r="O23" s="160">
        <f t="shared" si="2"/>
        <v>9.9999999999999645E-2</v>
      </c>
    </row>
    <row r="24" spans="1:15" ht="15" customHeight="1" x14ac:dyDescent="0.15">
      <c r="A24" s="61" t="s">
        <v>38</v>
      </c>
      <c r="B24" s="256" t="s">
        <v>3</v>
      </c>
      <c r="C24" s="256"/>
      <c r="D24" s="257"/>
      <c r="E24" s="155">
        <v>879</v>
      </c>
      <c r="F24" s="155">
        <v>823</v>
      </c>
      <c r="G24" s="156">
        <f t="shared" si="3"/>
        <v>-6.4</v>
      </c>
      <c r="H24" s="157">
        <f t="shared" si="4"/>
        <v>17.5</v>
      </c>
      <c r="I24" s="158">
        <v>14412</v>
      </c>
      <c r="J24" s="158">
        <v>14781</v>
      </c>
      <c r="K24" s="156">
        <f t="shared" si="0"/>
        <v>2.6</v>
      </c>
      <c r="L24" s="157">
        <f t="shared" si="5"/>
        <v>33.9</v>
      </c>
      <c r="M24" s="159">
        <f t="shared" si="1"/>
        <v>16.399999999999999</v>
      </c>
      <c r="N24" s="159">
        <f t="shared" si="1"/>
        <v>18</v>
      </c>
      <c r="O24" s="160">
        <f t="shared" si="2"/>
        <v>1.6000000000000014</v>
      </c>
    </row>
    <row r="25" spans="1:15" ht="15" customHeight="1" x14ac:dyDescent="0.15">
      <c r="A25" s="89" t="s">
        <v>132</v>
      </c>
      <c r="B25" s="89"/>
      <c r="C25" s="89"/>
      <c r="D25" s="98"/>
      <c r="E25" s="149">
        <f>SUM(E26:E38)</f>
        <v>3266</v>
      </c>
      <c r="F25" s="149">
        <v>3222</v>
      </c>
      <c r="G25" s="150">
        <f t="shared" si="3"/>
        <v>-1.3</v>
      </c>
      <c r="H25" s="151">
        <f t="shared" si="4"/>
        <v>68.7</v>
      </c>
      <c r="I25" s="149">
        <v>25761</v>
      </c>
      <c r="J25" s="149">
        <v>25357</v>
      </c>
      <c r="K25" s="150">
        <f t="shared" si="0"/>
        <v>-1.6</v>
      </c>
      <c r="L25" s="151">
        <f t="shared" si="5"/>
        <v>58.2</v>
      </c>
      <c r="M25" s="194">
        <f>ROUND(I25/E25,1)</f>
        <v>7.9</v>
      </c>
      <c r="N25" s="194">
        <f t="shared" si="1"/>
        <v>7.9</v>
      </c>
      <c r="O25" s="195">
        <f t="shared" si="2"/>
        <v>0</v>
      </c>
    </row>
    <row r="26" spans="1:15" ht="15" customHeight="1" x14ac:dyDescent="0.15">
      <c r="A26" s="61" t="s">
        <v>41</v>
      </c>
      <c r="B26" s="256" t="s">
        <v>4</v>
      </c>
      <c r="C26" s="256"/>
      <c r="D26" s="257"/>
      <c r="E26" s="155" t="s">
        <v>83</v>
      </c>
      <c r="F26" s="155">
        <v>1</v>
      </c>
      <c r="G26" s="156" t="s">
        <v>7</v>
      </c>
      <c r="H26" s="157">
        <f t="shared" si="4"/>
        <v>0</v>
      </c>
      <c r="I26" s="158" t="s">
        <v>7</v>
      </c>
      <c r="J26" s="158">
        <v>7</v>
      </c>
      <c r="K26" s="156" t="s">
        <v>7</v>
      </c>
      <c r="L26" s="157">
        <f t="shared" si="5"/>
        <v>0</v>
      </c>
      <c r="M26" s="162" t="s">
        <v>83</v>
      </c>
      <c r="N26" s="159">
        <f t="shared" si="1"/>
        <v>7</v>
      </c>
      <c r="O26" s="191" t="s">
        <v>83</v>
      </c>
    </row>
    <row r="27" spans="1:15" ht="15" customHeight="1" x14ac:dyDescent="0.15">
      <c r="A27" s="61" t="s">
        <v>42</v>
      </c>
      <c r="B27" s="256" t="s">
        <v>5</v>
      </c>
      <c r="C27" s="256"/>
      <c r="D27" s="257"/>
      <c r="E27" s="158">
        <v>18</v>
      </c>
      <c r="F27" s="158">
        <v>16</v>
      </c>
      <c r="G27" s="156">
        <f>ROUND((F27-E27)/E27*100,1)</f>
        <v>-11.1</v>
      </c>
      <c r="H27" s="157">
        <f t="shared" si="4"/>
        <v>0.3</v>
      </c>
      <c r="I27" s="161">
        <v>145</v>
      </c>
      <c r="J27" s="161">
        <v>122</v>
      </c>
      <c r="K27" s="156">
        <f t="shared" ref="K27:K38" si="6">ROUND((J27-I27)/I27*100,1)</f>
        <v>-15.9</v>
      </c>
      <c r="L27" s="157">
        <f t="shared" si="5"/>
        <v>0.3</v>
      </c>
      <c r="M27" s="159">
        <f t="shared" si="1"/>
        <v>8.1</v>
      </c>
      <c r="N27" s="159">
        <f t="shared" si="1"/>
        <v>7.6</v>
      </c>
      <c r="O27" s="160">
        <f t="shared" ref="O27:O38" si="7">N27-M27</f>
        <v>-0.5</v>
      </c>
    </row>
    <row r="28" spans="1:15" ht="15" customHeight="1" x14ac:dyDescent="0.15">
      <c r="A28" s="61" t="s">
        <v>43</v>
      </c>
      <c r="B28" s="256" t="s">
        <v>32</v>
      </c>
      <c r="C28" s="256"/>
      <c r="D28" s="257"/>
      <c r="E28" s="158">
        <v>162</v>
      </c>
      <c r="F28" s="158">
        <v>153</v>
      </c>
      <c r="G28" s="156">
        <f>ROUND((F28-E28)/E28*100,1)</f>
        <v>-5.6</v>
      </c>
      <c r="H28" s="157">
        <f t="shared" si="4"/>
        <v>3.3</v>
      </c>
      <c r="I28" s="161">
        <v>4289</v>
      </c>
      <c r="J28" s="161">
        <v>3945</v>
      </c>
      <c r="K28" s="156">
        <f t="shared" si="6"/>
        <v>-8</v>
      </c>
      <c r="L28" s="157">
        <f t="shared" si="5"/>
        <v>9</v>
      </c>
      <c r="M28" s="159">
        <f t="shared" si="1"/>
        <v>26.5</v>
      </c>
      <c r="N28" s="159">
        <f t="shared" si="1"/>
        <v>25.8</v>
      </c>
      <c r="O28" s="160">
        <f t="shared" si="7"/>
        <v>-0.69999999999999929</v>
      </c>
    </row>
    <row r="29" spans="1:15" ht="15" customHeight="1" x14ac:dyDescent="0.15">
      <c r="A29" s="61" t="s">
        <v>44</v>
      </c>
      <c r="B29" s="256" t="s">
        <v>33</v>
      </c>
      <c r="C29" s="256"/>
      <c r="D29" s="257"/>
      <c r="E29" s="155">
        <v>1125</v>
      </c>
      <c r="F29" s="155">
        <v>1106</v>
      </c>
      <c r="G29" s="156">
        <f t="shared" ref="G29:G38" si="8">ROUND((F29-E29)/E29*100,1)</f>
        <v>-1.7</v>
      </c>
      <c r="H29" s="157">
        <f t="shared" si="4"/>
        <v>23.6</v>
      </c>
      <c r="I29" s="158">
        <v>8277</v>
      </c>
      <c r="J29" s="158">
        <v>7919</v>
      </c>
      <c r="K29" s="156">
        <f t="shared" si="6"/>
        <v>-4.3</v>
      </c>
      <c r="L29" s="157">
        <f t="shared" si="5"/>
        <v>18.2</v>
      </c>
      <c r="M29" s="159">
        <f t="shared" si="1"/>
        <v>7.4</v>
      </c>
      <c r="N29" s="159">
        <f t="shared" si="1"/>
        <v>7.2</v>
      </c>
      <c r="O29" s="160">
        <f t="shared" si="7"/>
        <v>-0.20000000000000018</v>
      </c>
    </row>
    <row r="30" spans="1:15" ht="15" customHeight="1" x14ac:dyDescent="0.15">
      <c r="A30" s="61" t="s">
        <v>45</v>
      </c>
      <c r="B30" s="256" t="s">
        <v>34</v>
      </c>
      <c r="C30" s="256"/>
      <c r="D30" s="257"/>
      <c r="E30" s="158">
        <v>51</v>
      </c>
      <c r="F30" s="158">
        <v>52</v>
      </c>
      <c r="G30" s="156">
        <f t="shared" si="8"/>
        <v>2</v>
      </c>
      <c r="H30" s="157">
        <f t="shared" si="4"/>
        <v>1.1000000000000001</v>
      </c>
      <c r="I30" s="161">
        <v>614</v>
      </c>
      <c r="J30" s="161">
        <v>692</v>
      </c>
      <c r="K30" s="156">
        <f t="shared" si="6"/>
        <v>12.7</v>
      </c>
      <c r="L30" s="157">
        <f t="shared" si="5"/>
        <v>1.6</v>
      </c>
      <c r="M30" s="159">
        <f t="shared" si="1"/>
        <v>12</v>
      </c>
      <c r="N30" s="159">
        <f t="shared" si="1"/>
        <v>13.3</v>
      </c>
      <c r="O30" s="160">
        <f t="shared" si="7"/>
        <v>1.3000000000000007</v>
      </c>
    </row>
    <row r="31" spans="1:15" ht="15" customHeight="1" x14ac:dyDescent="0.15">
      <c r="A31" s="61" t="s">
        <v>46</v>
      </c>
      <c r="B31" s="256" t="s">
        <v>116</v>
      </c>
      <c r="C31" s="256"/>
      <c r="D31" s="257"/>
      <c r="E31" s="155">
        <v>197</v>
      </c>
      <c r="F31" s="155">
        <v>195</v>
      </c>
      <c r="G31" s="156">
        <f t="shared" si="8"/>
        <v>-1</v>
      </c>
      <c r="H31" s="157">
        <f t="shared" si="4"/>
        <v>4.2</v>
      </c>
      <c r="I31" s="158">
        <v>518</v>
      </c>
      <c r="J31" s="158">
        <v>551</v>
      </c>
      <c r="K31" s="156">
        <f t="shared" si="6"/>
        <v>6.4</v>
      </c>
      <c r="L31" s="157">
        <f t="shared" si="5"/>
        <v>1.3</v>
      </c>
      <c r="M31" s="159">
        <f t="shared" si="1"/>
        <v>2.6</v>
      </c>
      <c r="N31" s="159">
        <f t="shared" si="1"/>
        <v>2.8</v>
      </c>
      <c r="O31" s="160">
        <f t="shared" si="7"/>
        <v>0.19999999999999973</v>
      </c>
    </row>
    <row r="32" spans="1:15" ht="15" customHeight="1" x14ac:dyDescent="0.15">
      <c r="A32" s="61" t="s">
        <v>47</v>
      </c>
      <c r="B32" s="256" t="s">
        <v>35</v>
      </c>
      <c r="C32" s="256"/>
      <c r="D32" s="257"/>
      <c r="E32" s="155">
        <v>157</v>
      </c>
      <c r="F32" s="155">
        <v>158</v>
      </c>
      <c r="G32" s="156">
        <f t="shared" si="8"/>
        <v>0.6</v>
      </c>
      <c r="H32" s="157">
        <f t="shared" si="4"/>
        <v>3.4</v>
      </c>
      <c r="I32" s="158">
        <v>610</v>
      </c>
      <c r="J32" s="158">
        <v>671</v>
      </c>
      <c r="K32" s="156">
        <f t="shared" si="6"/>
        <v>10</v>
      </c>
      <c r="L32" s="157">
        <f t="shared" si="5"/>
        <v>1.5</v>
      </c>
      <c r="M32" s="159">
        <f t="shared" si="1"/>
        <v>3.9</v>
      </c>
      <c r="N32" s="159">
        <f t="shared" si="1"/>
        <v>4.2</v>
      </c>
      <c r="O32" s="160">
        <f t="shared" si="7"/>
        <v>0.30000000000000027</v>
      </c>
    </row>
    <row r="33" spans="1:15" ht="15" customHeight="1" x14ac:dyDescent="0.15">
      <c r="A33" s="61" t="s">
        <v>48</v>
      </c>
      <c r="B33" s="256" t="s">
        <v>224</v>
      </c>
      <c r="C33" s="256"/>
      <c r="D33" s="257"/>
      <c r="E33" s="155">
        <v>445</v>
      </c>
      <c r="F33" s="155">
        <v>429</v>
      </c>
      <c r="G33" s="156">
        <f t="shared" si="8"/>
        <v>-3.6</v>
      </c>
      <c r="H33" s="157">
        <f t="shared" si="4"/>
        <v>9.1</v>
      </c>
      <c r="I33" s="158">
        <v>2774</v>
      </c>
      <c r="J33" s="158">
        <v>2797</v>
      </c>
      <c r="K33" s="156">
        <f t="shared" si="6"/>
        <v>0.8</v>
      </c>
      <c r="L33" s="157">
        <f t="shared" si="5"/>
        <v>6.4</v>
      </c>
      <c r="M33" s="159">
        <f t="shared" si="1"/>
        <v>6.2</v>
      </c>
      <c r="N33" s="159">
        <f t="shared" si="1"/>
        <v>6.5</v>
      </c>
      <c r="O33" s="160">
        <f t="shared" si="7"/>
        <v>0.29999999999999982</v>
      </c>
    </row>
    <row r="34" spans="1:15" ht="15" customHeight="1" x14ac:dyDescent="0.15">
      <c r="A34" s="62" t="s">
        <v>49</v>
      </c>
      <c r="B34" s="256" t="s">
        <v>225</v>
      </c>
      <c r="C34" s="256"/>
      <c r="D34" s="257"/>
      <c r="E34" s="155">
        <v>410</v>
      </c>
      <c r="F34" s="155">
        <v>400</v>
      </c>
      <c r="G34" s="156">
        <f t="shared" si="8"/>
        <v>-2.4</v>
      </c>
      <c r="H34" s="157">
        <f t="shared" si="4"/>
        <v>8.5</v>
      </c>
      <c r="I34" s="158">
        <v>1739</v>
      </c>
      <c r="J34" s="158">
        <v>1711</v>
      </c>
      <c r="K34" s="156">
        <f t="shared" si="6"/>
        <v>-1.6</v>
      </c>
      <c r="L34" s="157">
        <f t="shared" si="5"/>
        <v>3.9</v>
      </c>
      <c r="M34" s="159">
        <f t="shared" ref="M34:N38" si="9">ROUND(I34/E34,1)</f>
        <v>4.2</v>
      </c>
      <c r="N34" s="159">
        <f t="shared" si="9"/>
        <v>4.3</v>
      </c>
      <c r="O34" s="160">
        <f t="shared" si="7"/>
        <v>9.9999999999999645E-2</v>
      </c>
    </row>
    <row r="35" spans="1:15" ht="15" customHeight="1" x14ac:dyDescent="0.15">
      <c r="A35" s="62" t="s">
        <v>50</v>
      </c>
      <c r="B35" s="256" t="s">
        <v>226</v>
      </c>
      <c r="C35" s="256"/>
      <c r="D35" s="257"/>
      <c r="E35" s="158">
        <v>113</v>
      </c>
      <c r="F35" s="158">
        <v>116</v>
      </c>
      <c r="G35" s="156">
        <f t="shared" si="8"/>
        <v>2.7</v>
      </c>
      <c r="H35" s="157">
        <f t="shared" si="4"/>
        <v>2.5</v>
      </c>
      <c r="I35" s="161">
        <v>492</v>
      </c>
      <c r="J35" s="161">
        <v>486</v>
      </c>
      <c r="K35" s="156">
        <f t="shared" si="6"/>
        <v>-1.2</v>
      </c>
      <c r="L35" s="157">
        <f t="shared" si="5"/>
        <v>1.1000000000000001</v>
      </c>
      <c r="M35" s="159">
        <f t="shared" si="9"/>
        <v>4.4000000000000004</v>
      </c>
      <c r="N35" s="159">
        <f t="shared" si="9"/>
        <v>4.2</v>
      </c>
      <c r="O35" s="160">
        <f t="shared" si="7"/>
        <v>-0.20000000000000018</v>
      </c>
    </row>
    <row r="36" spans="1:15" ht="15" customHeight="1" x14ac:dyDescent="0.15">
      <c r="A36" s="62" t="s">
        <v>51</v>
      </c>
      <c r="B36" s="256" t="s">
        <v>227</v>
      </c>
      <c r="C36" s="256"/>
      <c r="D36" s="257"/>
      <c r="E36" s="155">
        <v>292</v>
      </c>
      <c r="F36" s="155">
        <v>307</v>
      </c>
      <c r="G36" s="156">
        <f t="shared" si="8"/>
        <v>5.0999999999999996</v>
      </c>
      <c r="H36" s="157">
        <f t="shared" si="4"/>
        <v>6.5</v>
      </c>
      <c r="I36" s="158">
        <v>4445</v>
      </c>
      <c r="J36" s="158">
        <v>4519</v>
      </c>
      <c r="K36" s="156">
        <f t="shared" si="6"/>
        <v>1.7</v>
      </c>
      <c r="L36" s="157">
        <f t="shared" si="5"/>
        <v>10.4</v>
      </c>
      <c r="M36" s="159">
        <f t="shared" si="9"/>
        <v>15.2</v>
      </c>
      <c r="N36" s="159">
        <f t="shared" si="9"/>
        <v>14.7</v>
      </c>
      <c r="O36" s="160">
        <f t="shared" si="7"/>
        <v>-0.5</v>
      </c>
    </row>
    <row r="37" spans="1:15" ht="15" customHeight="1" x14ac:dyDescent="0.15">
      <c r="A37" s="62" t="s">
        <v>52</v>
      </c>
      <c r="B37" s="256" t="s">
        <v>228</v>
      </c>
      <c r="C37" s="256"/>
      <c r="D37" s="257"/>
      <c r="E37" s="163">
        <v>36</v>
      </c>
      <c r="F37" s="163">
        <v>37</v>
      </c>
      <c r="G37" s="156">
        <f t="shared" si="8"/>
        <v>2.8</v>
      </c>
      <c r="H37" s="157">
        <f t="shared" si="4"/>
        <v>0.8</v>
      </c>
      <c r="I37" s="164">
        <v>518</v>
      </c>
      <c r="J37" s="164">
        <v>516</v>
      </c>
      <c r="K37" s="156">
        <f t="shared" si="6"/>
        <v>-0.4</v>
      </c>
      <c r="L37" s="157">
        <f t="shared" si="5"/>
        <v>1.2</v>
      </c>
      <c r="M37" s="159">
        <f t="shared" si="9"/>
        <v>14.4</v>
      </c>
      <c r="N37" s="159">
        <f t="shared" si="9"/>
        <v>13.9</v>
      </c>
      <c r="O37" s="160">
        <f t="shared" si="7"/>
        <v>-0.5</v>
      </c>
    </row>
    <row r="38" spans="1:15" ht="15" customHeight="1" x14ac:dyDescent="0.15">
      <c r="A38" s="93" t="s">
        <v>53</v>
      </c>
      <c r="B38" s="258" t="s">
        <v>229</v>
      </c>
      <c r="C38" s="258"/>
      <c r="D38" s="259"/>
      <c r="E38" s="165">
        <v>260</v>
      </c>
      <c r="F38" s="165">
        <v>252</v>
      </c>
      <c r="G38" s="166">
        <f t="shared" si="8"/>
        <v>-3.1</v>
      </c>
      <c r="H38" s="167">
        <f t="shared" si="4"/>
        <v>5.4</v>
      </c>
      <c r="I38" s="168">
        <v>1340</v>
      </c>
      <c r="J38" s="168">
        <v>1421</v>
      </c>
      <c r="K38" s="166">
        <f t="shared" si="6"/>
        <v>6</v>
      </c>
      <c r="L38" s="167">
        <f t="shared" si="5"/>
        <v>3.3</v>
      </c>
      <c r="M38" s="169">
        <f t="shared" si="9"/>
        <v>5.2</v>
      </c>
      <c r="N38" s="169">
        <f t="shared" si="9"/>
        <v>5.6</v>
      </c>
      <c r="O38" s="170">
        <f t="shared" si="7"/>
        <v>0.39999999999999947</v>
      </c>
    </row>
    <row r="39" spans="1:15" ht="15" customHeight="1" x14ac:dyDescent="0.15">
      <c r="A39" s="101" t="s">
        <v>194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</row>
    <row r="40" spans="1:15" ht="15" customHeight="1" x14ac:dyDescent="0.15">
      <c r="A40" s="101" t="s">
        <v>195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</row>
    <row r="41" spans="1:15" ht="15" customHeight="1" x14ac:dyDescent="0.15">
      <c r="A41" s="100" t="s">
        <v>184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71"/>
      <c r="M41" s="172"/>
      <c r="N41" s="2"/>
      <c r="O41" s="2"/>
    </row>
    <row r="42" spans="1:15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6"/>
      <c r="O43" s="96"/>
    </row>
    <row r="44" spans="1:15" x14ac:dyDescent="0.1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6" spans="1:15" x14ac:dyDescent="0.15">
      <c r="A46" s="15"/>
      <c r="B46" s="2"/>
      <c r="C46" s="2"/>
      <c r="D46" s="2"/>
      <c r="E46" s="13"/>
      <c r="F46" s="13"/>
      <c r="G46" s="13"/>
      <c r="H46" s="13"/>
      <c r="I46" s="20"/>
      <c r="J46" s="13"/>
      <c r="K46" s="13"/>
      <c r="L46" s="13"/>
      <c r="M46" s="20"/>
      <c r="N46" s="2"/>
      <c r="O46" s="2"/>
    </row>
    <row r="55" spans="1:11" ht="18.75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8.75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15">
      <c r="A57" s="29" t="s">
        <v>31</v>
      </c>
      <c r="B57" s="9"/>
      <c r="C57" s="9"/>
      <c r="D57" s="9"/>
      <c r="E57" s="12"/>
      <c r="F57" s="9"/>
      <c r="G57" s="9"/>
      <c r="H57" s="9"/>
      <c r="I57" s="9"/>
      <c r="J57" s="59" t="s">
        <v>12</v>
      </c>
      <c r="K57" s="9"/>
    </row>
    <row r="58" spans="1:11" x14ac:dyDescent="0.15">
      <c r="A58" s="312" t="s">
        <v>117</v>
      </c>
      <c r="B58" s="313"/>
      <c r="C58" s="295" t="s">
        <v>120</v>
      </c>
      <c r="D58" s="296"/>
      <c r="E58" s="296"/>
      <c r="F58" s="297"/>
      <c r="G58" s="292" t="s">
        <v>121</v>
      </c>
      <c r="H58" s="292"/>
      <c r="I58" s="292"/>
      <c r="J58" s="295"/>
      <c r="K58" s="10"/>
    </row>
    <row r="59" spans="1:11" x14ac:dyDescent="0.15">
      <c r="A59" s="314"/>
      <c r="B59" s="315"/>
      <c r="C59" s="295" t="s">
        <v>118</v>
      </c>
      <c r="D59" s="297"/>
      <c r="E59" s="295" t="s">
        <v>119</v>
      </c>
      <c r="F59" s="297"/>
      <c r="G59" s="292" t="s">
        <v>118</v>
      </c>
      <c r="H59" s="292"/>
      <c r="I59" s="292" t="s">
        <v>119</v>
      </c>
      <c r="J59" s="295"/>
      <c r="K59" s="10"/>
    </row>
    <row r="60" spans="1:11" x14ac:dyDescent="0.15">
      <c r="A60" s="310" t="s">
        <v>91</v>
      </c>
      <c r="B60" s="311"/>
      <c r="C60" s="276">
        <v>5736</v>
      </c>
      <c r="D60" s="277"/>
      <c r="E60" s="302">
        <v>100</v>
      </c>
      <c r="F60" s="303"/>
      <c r="G60" s="280">
        <v>47511</v>
      </c>
      <c r="H60" s="280"/>
      <c r="I60" s="309">
        <v>100</v>
      </c>
      <c r="J60" s="302"/>
      <c r="K60" s="10"/>
    </row>
    <row r="61" spans="1:11" x14ac:dyDescent="0.15">
      <c r="A61" s="316">
        <v>16</v>
      </c>
      <c r="B61" s="317"/>
      <c r="C61" s="282">
        <v>5169</v>
      </c>
      <c r="D61" s="283"/>
      <c r="E61" s="319">
        <v>90.11506276150628</v>
      </c>
      <c r="F61" s="326"/>
      <c r="G61" s="286">
        <v>40830</v>
      </c>
      <c r="H61" s="286"/>
      <c r="I61" s="318">
        <v>85.937993306813155</v>
      </c>
      <c r="J61" s="319"/>
      <c r="K61" s="10"/>
    </row>
    <row r="62" spans="1:11" x14ac:dyDescent="0.15">
      <c r="A62" s="307">
        <v>18</v>
      </c>
      <c r="B62" s="308"/>
      <c r="C62" s="305">
        <v>5264</v>
      </c>
      <c r="D62" s="306"/>
      <c r="E62" s="325">
        <v>91.771269177126925</v>
      </c>
      <c r="F62" s="327"/>
      <c r="G62" s="304">
        <v>46040</v>
      </c>
      <c r="H62" s="304"/>
      <c r="I62" s="324">
        <v>96.903874892130247</v>
      </c>
      <c r="J62" s="325"/>
      <c r="K62" s="11"/>
    </row>
    <row r="63" spans="1:11" x14ac:dyDescent="0.15">
      <c r="A63" s="58" t="s">
        <v>86</v>
      </c>
      <c r="B63" s="58"/>
      <c r="C63" s="30"/>
      <c r="D63" s="9"/>
      <c r="E63" s="9"/>
      <c r="F63" s="9"/>
      <c r="G63" s="9"/>
      <c r="H63" s="9"/>
      <c r="I63" s="9"/>
      <c r="J63" s="9"/>
      <c r="K63" s="9"/>
    </row>
    <row r="64" spans="1:1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15">
      <c r="A65" s="95" t="s">
        <v>88</v>
      </c>
      <c r="B65" s="95"/>
      <c r="C65" s="95"/>
      <c r="D65" s="95"/>
      <c r="E65" s="94"/>
      <c r="F65" s="9"/>
      <c r="G65" s="9"/>
      <c r="H65" s="9"/>
      <c r="I65" s="72"/>
      <c r="J65" s="9"/>
      <c r="K65" s="9"/>
    </row>
    <row r="66" spans="1:11" x14ac:dyDescent="0.15">
      <c r="A66" s="102" t="s">
        <v>117</v>
      </c>
      <c r="B66" s="103"/>
      <c r="C66" s="295" t="s">
        <v>120</v>
      </c>
      <c r="D66" s="296"/>
      <c r="E66" s="296"/>
      <c r="F66" s="297"/>
      <c r="G66" s="292" t="s">
        <v>121</v>
      </c>
      <c r="H66" s="292"/>
      <c r="I66" s="292"/>
      <c r="J66" s="295"/>
      <c r="K66" s="10"/>
    </row>
    <row r="67" spans="1:11" x14ac:dyDescent="0.15">
      <c r="A67" s="104"/>
      <c r="B67" s="105"/>
      <c r="C67" s="295" t="s">
        <v>118</v>
      </c>
      <c r="D67" s="297"/>
      <c r="E67" s="295" t="s">
        <v>119</v>
      </c>
      <c r="F67" s="297"/>
      <c r="G67" s="292" t="s">
        <v>118</v>
      </c>
      <c r="H67" s="292"/>
      <c r="I67" s="292" t="s">
        <v>119</v>
      </c>
      <c r="J67" s="295"/>
      <c r="K67" s="10"/>
    </row>
    <row r="68" spans="1:11" ht="13.5" x14ac:dyDescent="0.15">
      <c r="A68" s="310" t="s">
        <v>93</v>
      </c>
      <c r="B68" s="311"/>
      <c r="C68" s="276">
        <v>5269</v>
      </c>
      <c r="D68" s="277"/>
      <c r="E68" s="278">
        <v>100</v>
      </c>
      <c r="F68" s="279"/>
      <c r="G68" s="280">
        <v>45572</v>
      </c>
      <c r="H68" s="280"/>
      <c r="I68" s="281">
        <v>100</v>
      </c>
      <c r="J68" s="278"/>
      <c r="K68" s="10"/>
    </row>
    <row r="69" spans="1:11" ht="13.5" x14ac:dyDescent="0.15">
      <c r="A69" s="299">
        <v>24</v>
      </c>
      <c r="B69" s="300"/>
      <c r="C69" s="282">
        <v>4855</v>
      </c>
      <c r="D69" s="283"/>
      <c r="E69" s="284">
        <f>ROUND(C69/$E$5*100,2)</f>
        <v>92.14</v>
      </c>
      <c r="F69" s="285"/>
      <c r="G69" s="286">
        <v>41741</v>
      </c>
      <c r="H69" s="286"/>
      <c r="I69" s="287">
        <f>ROUND(G69/$I$5*100,2)</f>
        <v>91.59</v>
      </c>
      <c r="J69" s="284"/>
      <c r="K69" s="10"/>
    </row>
    <row r="70" spans="1:11" ht="13.5" x14ac:dyDescent="0.15">
      <c r="A70" s="288">
        <v>26</v>
      </c>
      <c r="B70" s="289"/>
      <c r="C70" s="290">
        <v>4816</v>
      </c>
      <c r="D70" s="291"/>
      <c r="E70" s="275">
        <f>ROUND(C70/$E$5*100,2)</f>
        <v>91.4</v>
      </c>
      <c r="F70" s="293"/>
      <c r="G70" s="294">
        <v>43708</v>
      </c>
      <c r="H70" s="294"/>
      <c r="I70" s="274">
        <f>ROUND(G70/$I$5*100,2)</f>
        <v>95.91</v>
      </c>
      <c r="J70" s="275"/>
      <c r="K70" s="10"/>
    </row>
    <row r="71" spans="1:11" x14ac:dyDescent="0.15">
      <c r="A71" s="301" t="s">
        <v>89</v>
      </c>
      <c r="B71" s="301"/>
      <c r="C71" s="301"/>
      <c r="D71" s="301"/>
      <c r="E71" s="301"/>
      <c r="F71" s="301"/>
      <c r="G71" s="301"/>
      <c r="H71" s="301"/>
      <c r="I71" s="301"/>
      <c r="J71" s="301"/>
      <c r="K71" s="10"/>
    </row>
    <row r="72" spans="1:11" x14ac:dyDescent="0.15">
      <c r="A72" s="323" t="s">
        <v>134</v>
      </c>
      <c r="B72" s="323"/>
      <c r="C72" s="323"/>
      <c r="D72" s="323"/>
      <c r="E72" s="323"/>
      <c r="F72" s="323"/>
      <c r="G72" s="323"/>
      <c r="H72" s="323"/>
      <c r="I72" s="323"/>
      <c r="J72" s="323"/>
      <c r="K72" s="9"/>
    </row>
    <row r="73" spans="1:11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</sheetData>
  <mergeCells count="101">
    <mergeCell ref="I7:J7"/>
    <mergeCell ref="K7:L7"/>
    <mergeCell ref="A72:J72"/>
    <mergeCell ref="I4:J4"/>
    <mergeCell ref="E6:F6"/>
    <mergeCell ref="G58:J58"/>
    <mergeCell ref="K6:L6"/>
    <mergeCell ref="I3:L3"/>
    <mergeCell ref="I62:J62"/>
    <mergeCell ref="K5:L5"/>
    <mergeCell ref="C67:D67"/>
    <mergeCell ref="E61:F61"/>
    <mergeCell ref="E62:F62"/>
    <mergeCell ref="K4:L4"/>
    <mergeCell ref="G61:H61"/>
    <mergeCell ref="G66:J66"/>
    <mergeCell ref="A68:B68"/>
    <mergeCell ref="E3:H3"/>
    <mergeCell ref="A58:B59"/>
    <mergeCell ref="A60:B60"/>
    <mergeCell ref="A61:B61"/>
    <mergeCell ref="C59:D59"/>
    <mergeCell ref="G4:H4"/>
    <mergeCell ref="C9:L9"/>
    <mergeCell ref="C3:D4"/>
    <mergeCell ref="I61:J61"/>
    <mergeCell ref="E4:F4"/>
    <mergeCell ref="I6:J6"/>
    <mergeCell ref="C5:D5"/>
    <mergeCell ref="C8:D8"/>
    <mergeCell ref="E8:F8"/>
    <mergeCell ref="G8:H8"/>
    <mergeCell ref="I8:J8"/>
    <mergeCell ref="G5:H5"/>
    <mergeCell ref="I5:J5"/>
    <mergeCell ref="E5:F5"/>
    <mergeCell ref="C6:D6"/>
    <mergeCell ref="G6:H6"/>
    <mergeCell ref="E7:F7"/>
    <mergeCell ref="G7:H7"/>
    <mergeCell ref="A70:B70"/>
    <mergeCell ref="C70:D70"/>
    <mergeCell ref="G67:H67"/>
    <mergeCell ref="E70:F70"/>
    <mergeCell ref="G70:H70"/>
    <mergeCell ref="C58:F58"/>
    <mergeCell ref="K8:L8"/>
    <mergeCell ref="C7:D7"/>
    <mergeCell ref="A71:J71"/>
    <mergeCell ref="E59:F59"/>
    <mergeCell ref="E60:F60"/>
    <mergeCell ref="G59:H59"/>
    <mergeCell ref="G60:H60"/>
    <mergeCell ref="A69:B69"/>
    <mergeCell ref="G62:H62"/>
    <mergeCell ref="C66:F66"/>
    <mergeCell ref="C60:D60"/>
    <mergeCell ref="C61:D61"/>
    <mergeCell ref="C62:D62"/>
    <mergeCell ref="A62:B62"/>
    <mergeCell ref="E67:F67"/>
    <mergeCell ref="I67:J67"/>
    <mergeCell ref="I60:J60"/>
    <mergeCell ref="I59:J59"/>
    <mergeCell ref="I16:I17"/>
    <mergeCell ref="J16:J17"/>
    <mergeCell ref="M16:M17"/>
    <mergeCell ref="N16:N17"/>
    <mergeCell ref="I70:J70"/>
    <mergeCell ref="C68:D68"/>
    <mergeCell ref="E68:F68"/>
    <mergeCell ref="G68:H68"/>
    <mergeCell ref="I68:J68"/>
    <mergeCell ref="C69:D69"/>
    <mergeCell ref="E69:F69"/>
    <mergeCell ref="G69:H69"/>
    <mergeCell ref="I69:J69"/>
    <mergeCell ref="B37:D37"/>
    <mergeCell ref="B38:D38"/>
    <mergeCell ref="A1:O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0:D20"/>
    <mergeCell ref="B22:D22"/>
    <mergeCell ref="B23:D23"/>
    <mergeCell ref="B24:D24"/>
    <mergeCell ref="B26:D26"/>
    <mergeCell ref="A13:O13"/>
    <mergeCell ref="A15:D17"/>
    <mergeCell ref="E15:H15"/>
    <mergeCell ref="I15:L15"/>
    <mergeCell ref="E16:E17"/>
    <mergeCell ref="F16:F17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6"/>
  <sheetViews>
    <sheetView view="pageBreakPreview" topLeftCell="A3" zoomScale="120" zoomScaleNormal="100" zoomScaleSheetLayoutView="120" workbookViewId="0">
      <selection activeCell="A3" sqref="A3:N3"/>
    </sheetView>
  </sheetViews>
  <sheetFormatPr defaultRowHeight="11.25" x14ac:dyDescent="0.15"/>
  <cols>
    <col min="1" max="1" width="3.85546875" style="2" customWidth="1"/>
    <col min="2" max="3" width="6.140625" style="2" customWidth="1"/>
    <col min="4" max="4" width="6.7109375" style="2" customWidth="1"/>
    <col min="5" max="6" width="8.5703125" style="2" bestFit="1" customWidth="1"/>
    <col min="7" max="13" width="6.7109375" style="2" customWidth="1"/>
    <col min="14" max="14" width="9.42578125" style="2" bestFit="1" customWidth="1"/>
    <col min="15" max="17" width="6.140625" style="2" customWidth="1"/>
    <col min="18" max="16384" width="9.140625" style="2"/>
  </cols>
  <sheetData>
    <row r="1" spans="1:14" s="23" customFormat="1" ht="12.75" hidden="1" customHeight="1" x14ac:dyDescent="0.25">
      <c r="B1" s="63">
        <v>1</v>
      </c>
      <c r="C1" s="64">
        <v>2</v>
      </c>
      <c r="D1" s="64">
        <v>36</v>
      </c>
      <c r="E1" s="65">
        <v>35</v>
      </c>
      <c r="F1" s="64">
        <v>36</v>
      </c>
      <c r="G1" s="66">
        <v>23</v>
      </c>
      <c r="H1" s="66"/>
      <c r="I1" s="66"/>
      <c r="J1" s="66">
        <v>26</v>
      </c>
      <c r="K1" s="65">
        <v>35</v>
      </c>
      <c r="L1" s="27">
        <v>35</v>
      </c>
      <c r="M1" s="27">
        <v>35</v>
      </c>
      <c r="N1" s="24">
        <v>38</v>
      </c>
    </row>
    <row r="2" spans="1:14" s="25" customFormat="1" ht="11.25" hidden="1" customHeight="1" x14ac:dyDescent="0.25">
      <c r="B2" s="67">
        <v>1</v>
      </c>
      <c r="C2" s="68">
        <v>2</v>
      </c>
      <c r="D2" s="68">
        <v>36</v>
      </c>
      <c r="E2" s="69">
        <v>35</v>
      </c>
      <c r="F2" s="68">
        <v>36</v>
      </c>
      <c r="G2" s="70">
        <v>23</v>
      </c>
      <c r="H2" s="70"/>
      <c r="I2" s="70"/>
      <c r="J2" s="70">
        <v>26</v>
      </c>
      <c r="K2" s="69">
        <v>35</v>
      </c>
      <c r="L2" s="28">
        <v>35</v>
      </c>
      <c r="M2" s="28">
        <v>35</v>
      </c>
      <c r="N2" s="26">
        <v>38</v>
      </c>
    </row>
    <row r="3" spans="1:14" s="7" customFormat="1" ht="18.75" x14ac:dyDescent="0.15">
      <c r="A3" s="261" t="s">
        <v>87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1:14" s="1" customFormat="1" ht="19.899999999999999" customHeight="1" x14ac:dyDescent="0.15">
      <c r="A4" s="85" t="s">
        <v>64</v>
      </c>
      <c r="B4" s="85"/>
      <c r="C4" s="4"/>
      <c r="D4" s="14"/>
      <c r="E4" s="6"/>
      <c r="F4" s="5"/>
      <c r="G4" s="71"/>
      <c r="H4" s="71"/>
      <c r="I4" s="71"/>
      <c r="J4" s="71"/>
      <c r="K4" s="348" t="s">
        <v>211</v>
      </c>
      <c r="L4" s="348"/>
      <c r="M4" s="348"/>
      <c r="N4" s="348"/>
    </row>
    <row r="5" spans="1:14" s="25" customFormat="1" ht="15" customHeight="1" x14ac:dyDescent="0.15">
      <c r="A5" s="334" t="s">
        <v>9</v>
      </c>
      <c r="B5" s="334"/>
      <c r="C5" s="334"/>
      <c r="D5" s="335"/>
      <c r="E5" s="346" t="s">
        <v>1</v>
      </c>
      <c r="F5" s="347"/>
      <c r="G5" s="349" t="s">
        <v>124</v>
      </c>
      <c r="H5" s="350"/>
      <c r="I5" s="350"/>
      <c r="J5" s="350"/>
      <c r="K5" s="350"/>
      <c r="L5" s="350"/>
      <c r="M5" s="350"/>
      <c r="N5" s="350"/>
    </row>
    <row r="6" spans="1:14" s="25" customFormat="1" ht="25.9" customHeight="1" x14ac:dyDescent="0.15">
      <c r="A6" s="336"/>
      <c r="B6" s="336"/>
      <c r="C6" s="336"/>
      <c r="D6" s="337"/>
      <c r="E6" s="207" t="s">
        <v>0</v>
      </c>
      <c r="F6" s="208" t="s">
        <v>199</v>
      </c>
      <c r="G6" s="209" t="s">
        <v>232</v>
      </c>
      <c r="H6" s="210" t="s">
        <v>204</v>
      </c>
      <c r="I6" s="210" t="s">
        <v>205</v>
      </c>
      <c r="J6" s="210" t="s">
        <v>206</v>
      </c>
      <c r="K6" s="210" t="s">
        <v>207</v>
      </c>
      <c r="L6" s="210" t="s">
        <v>208</v>
      </c>
      <c r="M6" s="210" t="s">
        <v>209</v>
      </c>
      <c r="N6" s="236" t="s">
        <v>210</v>
      </c>
    </row>
    <row r="7" spans="1:14" s="86" customFormat="1" ht="19.5" customHeight="1" x14ac:dyDescent="0.15">
      <c r="A7" s="87" t="s">
        <v>11</v>
      </c>
      <c r="B7" s="87"/>
      <c r="C7" s="87"/>
      <c r="D7" s="88"/>
      <c r="E7" s="211">
        <v>4690</v>
      </c>
      <c r="F7" s="212">
        <v>43603</v>
      </c>
      <c r="G7" s="213">
        <v>2792</v>
      </c>
      <c r="H7" s="214">
        <v>895</v>
      </c>
      <c r="I7" s="214">
        <v>536</v>
      </c>
      <c r="J7" s="214">
        <v>196</v>
      </c>
      <c r="K7" s="214">
        <v>129</v>
      </c>
      <c r="L7" s="214">
        <v>82</v>
      </c>
      <c r="M7" s="214">
        <v>43</v>
      </c>
      <c r="N7" s="215">
        <v>17</v>
      </c>
    </row>
    <row r="8" spans="1:14" s="86" customFormat="1" ht="19.5" customHeight="1" x14ac:dyDescent="0.15">
      <c r="A8" s="89" t="s">
        <v>10</v>
      </c>
      <c r="B8" s="89"/>
      <c r="C8" s="89"/>
      <c r="D8" s="90"/>
      <c r="E8" s="216">
        <v>34</v>
      </c>
      <c r="F8" s="217">
        <v>376</v>
      </c>
      <c r="G8" s="218">
        <v>12</v>
      </c>
      <c r="H8" s="219">
        <v>12</v>
      </c>
      <c r="I8" s="219">
        <v>4</v>
      </c>
      <c r="J8" s="219">
        <v>2</v>
      </c>
      <c r="K8" s="219">
        <v>3</v>
      </c>
      <c r="L8" s="219">
        <v>1</v>
      </c>
      <c r="M8" s="219" t="s">
        <v>202</v>
      </c>
      <c r="N8" s="220" t="s">
        <v>200</v>
      </c>
    </row>
    <row r="9" spans="1:14" s="91" customFormat="1" ht="19.5" customHeight="1" x14ac:dyDescent="0.15">
      <c r="A9" s="61" t="s">
        <v>135</v>
      </c>
      <c r="B9" s="256" t="s">
        <v>8</v>
      </c>
      <c r="C9" s="256"/>
      <c r="D9" s="257"/>
      <c r="E9" s="221">
        <v>34</v>
      </c>
      <c r="F9" s="222">
        <v>376</v>
      </c>
      <c r="G9" s="223">
        <v>12</v>
      </c>
      <c r="H9" s="224">
        <v>12</v>
      </c>
      <c r="I9" s="224">
        <v>4</v>
      </c>
      <c r="J9" s="224">
        <v>2</v>
      </c>
      <c r="K9" s="224">
        <v>3</v>
      </c>
      <c r="L9" s="224">
        <v>1</v>
      </c>
      <c r="M9" s="224" t="s">
        <v>201</v>
      </c>
      <c r="N9" s="225" t="s">
        <v>200</v>
      </c>
    </row>
    <row r="10" spans="1:14" s="86" customFormat="1" ht="19.5" customHeight="1" x14ac:dyDescent="0.15">
      <c r="A10" s="89" t="s">
        <v>131</v>
      </c>
      <c r="B10" s="89"/>
      <c r="E10" s="216">
        <f>SUM(E11:E13)</f>
        <v>1434</v>
      </c>
      <c r="F10" s="217">
        <f t="shared" ref="F10:N10" si="0">SUM(F11:F13)</f>
        <v>17870</v>
      </c>
      <c r="G10" s="218">
        <f t="shared" si="0"/>
        <v>773</v>
      </c>
      <c r="H10" s="219">
        <f t="shared" si="0"/>
        <v>298</v>
      </c>
      <c r="I10" s="219">
        <f t="shared" si="0"/>
        <v>180</v>
      </c>
      <c r="J10" s="219">
        <f t="shared" si="0"/>
        <v>63</v>
      </c>
      <c r="K10" s="219">
        <f t="shared" si="0"/>
        <v>55</v>
      </c>
      <c r="L10" s="219">
        <f t="shared" si="0"/>
        <v>38</v>
      </c>
      <c r="M10" s="219">
        <f t="shared" si="0"/>
        <v>26</v>
      </c>
      <c r="N10" s="220">
        <f t="shared" si="0"/>
        <v>1</v>
      </c>
    </row>
    <row r="11" spans="1:14" s="91" customFormat="1" ht="19.5" customHeight="1" x14ac:dyDescent="0.15">
      <c r="A11" s="61" t="s">
        <v>39</v>
      </c>
      <c r="B11" s="256" t="s">
        <v>115</v>
      </c>
      <c r="C11" s="256"/>
      <c r="D11" s="257"/>
      <c r="E11" s="221">
        <v>8</v>
      </c>
      <c r="F11" s="222">
        <v>51</v>
      </c>
      <c r="G11" s="223">
        <v>3</v>
      </c>
      <c r="H11" s="224">
        <v>4</v>
      </c>
      <c r="I11" s="224">
        <v>1</v>
      </c>
      <c r="J11" s="224" t="s">
        <v>203</v>
      </c>
      <c r="K11" s="224" t="s">
        <v>200</v>
      </c>
      <c r="L11" s="224" t="s">
        <v>200</v>
      </c>
      <c r="M11" s="224" t="s">
        <v>201</v>
      </c>
      <c r="N11" s="225" t="s">
        <v>200</v>
      </c>
    </row>
    <row r="12" spans="1:14" s="91" customFormat="1" ht="19.5" customHeight="1" x14ac:dyDescent="0.15">
      <c r="A12" s="61" t="s">
        <v>40</v>
      </c>
      <c r="B12" s="256" t="s">
        <v>2</v>
      </c>
      <c r="C12" s="256"/>
      <c r="D12" s="257"/>
      <c r="E12" s="221">
        <v>603</v>
      </c>
      <c r="F12" s="222">
        <v>3038</v>
      </c>
      <c r="G12" s="223">
        <v>409</v>
      </c>
      <c r="H12" s="224">
        <v>111</v>
      </c>
      <c r="I12" s="224">
        <v>63</v>
      </c>
      <c r="J12" s="224">
        <v>12</v>
      </c>
      <c r="K12" s="224">
        <v>7</v>
      </c>
      <c r="L12" s="224">
        <v>1</v>
      </c>
      <c r="M12" s="224" t="s">
        <v>201</v>
      </c>
      <c r="N12" s="225" t="s">
        <v>200</v>
      </c>
    </row>
    <row r="13" spans="1:14" s="91" customFormat="1" ht="19.5" customHeight="1" x14ac:dyDescent="0.15">
      <c r="A13" s="61" t="s">
        <v>38</v>
      </c>
      <c r="B13" s="256" t="s">
        <v>3</v>
      </c>
      <c r="C13" s="256"/>
      <c r="D13" s="257"/>
      <c r="E13" s="221">
        <v>823</v>
      </c>
      <c r="F13" s="222">
        <v>14781</v>
      </c>
      <c r="G13" s="223">
        <v>361</v>
      </c>
      <c r="H13" s="224">
        <v>183</v>
      </c>
      <c r="I13" s="224">
        <v>116</v>
      </c>
      <c r="J13" s="224">
        <v>51</v>
      </c>
      <c r="K13" s="224">
        <v>48</v>
      </c>
      <c r="L13" s="224">
        <v>37</v>
      </c>
      <c r="M13" s="224">
        <v>26</v>
      </c>
      <c r="N13" s="225">
        <v>1</v>
      </c>
    </row>
    <row r="14" spans="1:14" s="86" customFormat="1" ht="19.5" customHeight="1" x14ac:dyDescent="0.15">
      <c r="A14" s="89" t="s">
        <v>132</v>
      </c>
      <c r="B14" s="89"/>
      <c r="E14" s="216">
        <f>SUM(E15:E27)</f>
        <v>3222</v>
      </c>
      <c r="F14" s="217">
        <f t="shared" ref="F14:N14" si="1">SUM(F15:F27)</f>
        <v>25357</v>
      </c>
      <c r="G14" s="218">
        <f t="shared" si="1"/>
        <v>2007</v>
      </c>
      <c r="H14" s="219">
        <f t="shared" si="1"/>
        <v>585</v>
      </c>
      <c r="I14" s="219">
        <f t="shared" si="1"/>
        <v>352</v>
      </c>
      <c r="J14" s="219">
        <f t="shared" si="1"/>
        <v>131</v>
      </c>
      <c r="K14" s="219">
        <f t="shared" si="1"/>
        <v>71</v>
      </c>
      <c r="L14" s="219">
        <f t="shared" si="1"/>
        <v>43</v>
      </c>
      <c r="M14" s="219">
        <f t="shared" si="1"/>
        <v>17</v>
      </c>
      <c r="N14" s="220">
        <f t="shared" si="1"/>
        <v>16</v>
      </c>
    </row>
    <row r="15" spans="1:14" s="91" customFormat="1" ht="19.5" customHeight="1" x14ac:dyDescent="0.15">
      <c r="A15" s="61" t="s">
        <v>41</v>
      </c>
      <c r="B15" s="256" t="s">
        <v>4</v>
      </c>
      <c r="C15" s="256"/>
      <c r="D15" s="257"/>
      <c r="E15" s="226">
        <v>1</v>
      </c>
      <c r="F15" s="227">
        <v>7</v>
      </c>
      <c r="G15" s="228" t="s">
        <v>201</v>
      </c>
      <c r="H15" s="229">
        <v>1</v>
      </c>
      <c r="I15" s="229" t="s">
        <v>201</v>
      </c>
      <c r="J15" s="229" t="s">
        <v>200</v>
      </c>
      <c r="K15" s="229" t="s">
        <v>200</v>
      </c>
      <c r="L15" s="229" t="s">
        <v>201</v>
      </c>
      <c r="M15" s="229" t="s">
        <v>201</v>
      </c>
      <c r="N15" s="230" t="s">
        <v>201</v>
      </c>
    </row>
    <row r="16" spans="1:14" s="91" customFormat="1" ht="19.5" customHeight="1" x14ac:dyDescent="0.15">
      <c r="A16" s="61" t="s">
        <v>42</v>
      </c>
      <c r="B16" s="256" t="s">
        <v>5</v>
      </c>
      <c r="C16" s="256"/>
      <c r="D16" s="257"/>
      <c r="E16" s="226">
        <v>16</v>
      </c>
      <c r="F16" s="227">
        <v>122</v>
      </c>
      <c r="G16" s="228">
        <v>9</v>
      </c>
      <c r="H16" s="229">
        <v>3</v>
      </c>
      <c r="I16" s="229">
        <v>2</v>
      </c>
      <c r="J16" s="229">
        <v>2</v>
      </c>
      <c r="K16" s="229" t="s">
        <v>201</v>
      </c>
      <c r="L16" s="229" t="s">
        <v>200</v>
      </c>
      <c r="M16" s="229" t="s">
        <v>201</v>
      </c>
      <c r="N16" s="230" t="s">
        <v>201</v>
      </c>
    </row>
    <row r="17" spans="1:14" s="92" customFormat="1" ht="19.5" customHeight="1" x14ac:dyDescent="0.15">
      <c r="A17" s="61" t="s">
        <v>43</v>
      </c>
      <c r="B17" s="256" t="s">
        <v>32</v>
      </c>
      <c r="C17" s="256"/>
      <c r="D17" s="257"/>
      <c r="E17" s="226">
        <v>153</v>
      </c>
      <c r="F17" s="227">
        <v>3945</v>
      </c>
      <c r="G17" s="228">
        <v>36</v>
      </c>
      <c r="H17" s="229">
        <v>32</v>
      </c>
      <c r="I17" s="229">
        <v>34</v>
      </c>
      <c r="J17" s="229">
        <v>22</v>
      </c>
      <c r="K17" s="229">
        <v>15</v>
      </c>
      <c r="L17" s="229">
        <v>9</v>
      </c>
      <c r="M17" s="229">
        <v>3</v>
      </c>
      <c r="N17" s="230">
        <v>2</v>
      </c>
    </row>
    <row r="18" spans="1:14" s="91" customFormat="1" ht="19.5" customHeight="1" x14ac:dyDescent="0.15">
      <c r="A18" s="61" t="s">
        <v>44</v>
      </c>
      <c r="B18" s="256" t="s">
        <v>33</v>
      </c>
      <c r="C18" s="256"/>
      <c r="D18" s="257"/>
      <c r="E18" s="226">
        <v>1106</v>
      </c>
      <c r="F18" s="227">
        <v>7919</v>
      </c>
      <c r="G18" s="228">
        <v>669</v>
      </c>
      <c r="H18" s="229">
        <v>221</v>
      </c>
      <c r="I18" s="229">
        <v>144</v>
      </c>
      <c r="J18" s="229">
        <v>35</v>
      </c>
      <c r="K18" s="229">
        <v>17</v>
      </c>
      <c r="L18" s="229">
        <v>12</v>
      </c>
      <c r="M18" s="229">
        <v>6</v>
      </c>
      <c r="N18" s="230">
        <v>2</v>
      </c>
    </row>
    <row r="19" spans="1:14" s="91" customFormat="1" ht="19.5" customHeight="1" x14ac:dyDescent="0.15">
      <c r="A19" s="61" t="s">
        <v>45</v>
      </c>
      <c r="B19" s="256" t="s">
        <v>34</v>
      </c>
      <c r="C19" s="256"/>
      <c r="D19" s="257"/>
      <c r="E19" s="226">
        <v>52</v>
      </c>
      <c r="F19" s="227">
        <v>692</v>
      </c>
      <c r="G19" s="228">
        <v>17</v>
      </c>
      <c r="H19" s="229">
        <v>6</v>
      </c>
      <c r="I19" s="229">
        <v>17</v>
      </c>
      <c r="J19" s="229">
        <v>9</v>
      </c>
      <c r="K19" s="229">
        <v>2</v>
      </c>
      <c r="L19" s="229">
        <v>1</v>
      </c>
      <c r="M19" s="229" t="s">
        <v>201</v>
      </c>
      <c r="N19" s="230" t="s">
        <v>201</v>
      </c>
    </row>
    <row r="20" spans="1:14" s="91" customFormat="1" ht="19.5" customHeight="1" x14ac:dyDescent="0.15">
      <c r="A20" s="61" t="s">
        <v>46</v>
      </c>
      <c r="B20" s="256" t="s">
        <v>116</v>
      </c>
      <c r="C20" s="256"/>
      <c r="D20" s="257"/>
      <c r="E20" s="226">
        <v>195</v>
      </c>
      <c r="F20" s="227">
        <v>551</v>
      </c>
      <c r="G20" s="228">
        <v>174</v>
      </c>
      <c r="H20" s="229">
        <v>12</v>
      </c>
      <c r="I20" s="229">
        <v>7</v>
      </c>
      <c r="J20" s="229">
        <v>2</v>
      </c>
      <c r="K20" s="229" t="s">
        <v>201</v>
      </c>
      <c r="L20" s="229" t="s">
        <v>203</v>
      </c>
      <c r="M20" s="229" t="s">
        <v>201</v>
      </c>
      <c r="N20" s="230" t="s">
        <v>201</v>
      </c>
    </row>
    <row r="21" spans="1:14" s="91" customFormat="1" ht="19.5" customHeight="1" x14ac:dyDescent="0.15">
      <c r="A21" s="61" t="s">
        <v>47</v>
      </c>
      <c r="B21" s="256" t="s">
        <v>35</v>
      </c>
      <c r="C21" s="256"/>
      <c r="D21" s="257"/>
      <c r="E21" s="226">
        <v>158</v>
      </c>
      <c r="F21" s="227">
        <v>671</v>
      </c>
      <c r="G21" s="228">
        <v>121</v>
      </c>
      <c r="H21" s="229">
        <v>24</v>
      </c>
      <c r="I21" s="229">
        <v>9</v>
      </c>
      <c r="J21" s="229" t="s">
        <v>200</v>
      </c>
      <c r="K21" s="229">
        <v>3</v>
      </c>
      <c r="L21" s="229">
        <v>1</v>
      </c>
      <c r="M21" s="229" t="s">
        <v>201</v>
      </c>
      <c r="N21" s="230" t="s">
        <v>201</v>
      </c>
    </row>
    <row r="22" spans="1:14" s="91" customFormat="1" ht="19.5" customHeight="1" x14ac:dyDescent="0.15">
      <c r="A22" s="61" t="s">
        <v>48</v>
      </c>
      <c r="B22" s="256" t="s">
        <v>230</v>
      </c>
      <c r="C22" s="256"/>
      <c r="D22" s="257"/>
      <c r="E22" s="226">
        <v>429</v>
      </c>
      <c r="F22" s="227">
        <v>2797</v>
      </c>
      <c r="G22" s="228">
        <v>256</v>
      </c>
      <c r="H22" s="229">
        <v>100</v>
      </c>
      <c r="I22" s="229">
        <v>45</v>
      </c>
      <c r="J22" s="229">
        <v>20</v>
      </c>
      <c r="K22" s="229">
        <v>2</v>
      </c>
      <c r="L22" s="229">
        <v>5</v>
      </c>
      <c r="M22" s="229">
        <v>1</v>
      </c>
      <c r="N22" s="230" t="s">
        <v>200</v>
      </c>
    </row>
    <row r="23" spans="1:14" s="91" customFormat="1" ht="19.5" customHeight="1" x14ac:dyDescent="0.15">
      <c r="A23" s="62" t="s">
        <v>49</v>
      </c>
      <c r="B23" s="256" t="s">
        <v>225</v>
      </c>
      <c r="C23" s="256"/>
      <c r="D23" s="257"/>
      <c r="E23" s="226">
        <v>400</v>
      </c>
      <c r="F23" s="227">
        <v>1711</v>
      </c>
      <c r="G23" s="228">
        <v>333</v>
      </c>
      <c r="H23" s="229">
        <v>33</v>
      </c>
      <c r="I23" s="229">
        <v>18</v>
      </c>
      <c r="J23" s="229">
        <v>1</v>
      </c>
      <c r="K23" s="229">
        <v>8</v>
      </c>
      <c r="L23" s="229">
        <v>4</v>
      </c>
      <c r="M23" s="229">
        <v>1</v>
      </c>
      <c r="N23" s="230">
        <v>2</v>
      </c>
    </row>
    <row r="24" spans="1:14" s="91" customFormat="1" ht="19.5" customHeight="1" x14ac:dyDescent="0.15">
      <c r="A24" s="62" t="s">
        <v>50</v>
      </c>
      <c r="B24" s="256" t="s">
        <v>226</v>
      </c>
      <c r="C24" s="256"/>
      <c r="D24" s="257"/>
      <c r="E24" s="226">
        <v>116</v>
      </c>
      <c r="F24" s="227">
        <v>486</v>
      </c>
      <c r="G24" s="228">
        <v>84</v>
      </c>
      <c r="H24" s="229">
        <v>16</v>
      </c>
      <c r="I24" s="229">
        <v>8</v>
      </c>
      <c r="J24" s="229">
        <v>6</v>
      </c>
      <c r="K24" s="229" t="s">
        <v>201</v>
      </c>
      <c r="L24" s="229" t="s">
        <v>201</v>
      </c>
      <c r="M24" s="229" t="s">
        <v>201</v>
      </c>
      <c r="N24" s="230">
        <v>2</v>
      </c>
    </row>
    <row r="25" spans="1:14" s="91" customFormat="1" ht="19.5" customHeight="1" x14ac:dyDescent="0.15">
      <c r="A25" s="62" t="s">
        <v>51</v>
      </c>
      <c r="B25" s="256" t="s">
        <v>227</v>
      </c>
      <c r="C25" s="256"/>
      <c r="D25" s="257"/>
      <c r="E25" s="226">
        <v>307</v>
      </c>
      <c r="F25" s="227">
        <v>4519</v>
      </c>
      <c r="G25" s="228">
        <v>124</v>
      </c>
      <c r="H25" s="229">
        <v>82</v>
      </c>
      <c r="I25" s="229">
        <v>46</v>
      </c>
      <c r="J25" s="229">
        <v>20</v>
      </c>
      <c r="K25" s="229">
        <v>19</v>
      </c>
      <c r="L25" s="229">
        <v>9</v>
      </c>
      <c r="M25" s="229">
        <v>5</v>
      </c>
      <c r="N25" s="230">
        <v>2</v>
      </c>
    </row>
    <row r="26" spans="1:14" s="91" customFormat="1" ht="19.5" customHeight="1" x14ac:dyDescent="0.15">
      <c r="A26" s="62" t="s">
        <v>52</v>
      </c>
      <c r="B26" s="256" t="s">
        <v>228</v>
      </c>
      <c r="C26" s="256"/>
      <c r="D26" s="257"/>
      <c r="E26" s="226">
        <v>37</v>
      </c>
      <c r="F26" s="227">
        <v>516</v>
      </c>
      <c r="G26" s="228">
        <v>18</v>
      </c>
      <c r="H26" s="229">
        <v>12</v>
      </c>
      <c r="I26" s="229">
        <v>4</v>
      </c>
      <c r="J26" s="229" t="s">
        <v>201</v>
      </c>
      <c r="K26" s="229" t="s">
        <v>201</v>
      </c>
      <c r="L26" s="229">
        <v>1</v>
      </c>
      <c r="M26" s="229">
        <v>1</v>
      </c>
      <c r="N26" s="230">
        <v>1</v>
      </c>
    </row>
    <row r="27" spans="1:14" s="91" customFormat="1" ht="19.5" customHeight="1" x14ac:dyDescent="0.15">
      <c r="A27" s="93" t="s">
        <v>53</v>
      </c>
      <c r="B27" s="258" t="s">
        <v>231</v>
      </c>
      <c r="C27" s="258"/>
      <c r="D27" s="259"/>
      <c r="E27" s="231">
        <v>252</v>
      </c>
      <c r="F27" s="232">
        <v>1421</v>
      </c>
      <c r="G27" s="233">
        <v>166</v>
      </c>
      <c r="H27" s="234">
        <v>43</v>
      </c>
      <c r="I27" s="234">
        <v>18</v>
      </c>
      <c r="J27" s="234">
        <v>14</v>
      </c>
      <c r="K27" s="234">
        <v>5</v>
      </c>
      <c r="L27" s="234">
        <v>1</v>
      </c>
      <c r="M27" s="234" t="s">
        <v>201</v>
      </c>
      <c r="N27" s="235">
        <v>5</v>
      </c>
    </row>
    <row r="28" spans="1:14" ht="19.5" customHeight="1" x14ac:dyDescent="0.15">
      <c r="A28" s="21" t="s">
        <v>212</v>
      </c>
      <c r="B28" s="18"/>
      <c r="D28" s="16"/>
      <c r="E28" s="16"/>
      <c r="F28" s="17"/>
      <c r="G28" s="17"/>
      <c r="H28" s="17"/>
      <c r="I28" s="17"/>
      <c r="J28" s="17"/>
    </row>
    <row r="29" spans="1:14" ht="19.5" customHeight="1" x14ac:dyDescent="0.15">
      <c r="A29" s="21"/>
      <c r="B29" s="18"/>
      <c r="D29" s="16"/>
      <c r="E29" s="16"/>
      <c r="F29" s="17"/>
      <c r="G29" s="17"/>
      <c r="H29" s="17"/>
      <c r="I29" s="17"/>
      <c r="J29" s="17"/>
    </row>
    <row r="30" spans="1:14" ht="19.5" customHeight="1" x14ac:dyDescent="0.15">
      <c r="A30" s="21"/>
      <c r="B30" s="18"/>
      <c r="D30" s="16"/>
      <c r="E30" s="16"/>
      <c r="F30" s="17"/>
      <c r="G30" s="17"/>
      <c r="H30" s="17"/>
      <c r="I30" s="17"/>
      <c r="J30" s="17"/>
    </row>
    <row r="31" spans="1:14" ht="19.5" customHeight="1" x14ac:dyDescent="0.15"/>
    <row r="32" spans="1:14" ht="19.5" customHeight="1" x14ac:dyDescent="0.15"/>
    <row r="33" spans="1:15" ht="19.5" customHeight="1" x14ac:dyDescent="0.15">
      <c r="A33" s="84"/>
      <c r="B33" s="84"/>
      <c r="C33" s="84"/>
      <c r="D33" s="84"/>
      <c r="E33" s="84"/>
      <c r="G33" s="84"/>
      <c r="H33" s="84"/>
      <c r="I33" s="84"/>
      <c r="J33" s="84"/>
      <c r="K33" s="84"/>
      <c r="L33" s="84"/>
      <c r="M33" s="84"/>
      <c r="N33" s="84"/>
    </row>
    <row r="34" spans="1:15" ht="19.5" customHeight="1" x14ac:dyDescent="0.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8"/>
    </row>
    <row r="35" spans="1:15" ht="19.5" customHeight="1" x14ac:dyDescent="0.15"/>
    <row r="36" spans="1:15" ht="19.5" customHeight="1" x14ac:dyDescent="0.15"/>
    <row r="37" spans="1:15" ht="19.5" customHeight="1" x14ac:dyDescent="0.15"/>
    <row r="38" spans="1:15" ht="19.5" customHeight="1" x14ac:dyDescent="0.15"/>
    <row r="39" spans="1:15" ht="19.5" customHeight="1" x14ac:dyDescent="0.15"/>
    <row r="40" spans="1:15" ht="19.5" customHeight="1" x14ac:dyDescent="0.15"/>
    <row r="41" spans="1:15" ht="19.5" customHeight="1" x14ac:dyDescent="0.15"/>
    <row r="42" spans="1:15" ht="19.5" customHeight="1" x14ac:dyDescent="0.15"/>
    <row r="43" spans="1:15" ht="19.5" customHeight="1" x14ac:dyDescent="0.15"/>
    <row r="44" spans="1:15" ht="19.5" customHeight="1" x14ac:dyDescent="0.15"/>
    <row r="45" spans="1:15" ht="16.149999999999999" customHeight="1" x14ac:dyDescent="0.15"/>
    <row r="46" spans="1:15" ht="16.149999999999999" customHeight="1" x14ac:dyDescent="0.15"/>
    <row r="47" spans="1:15" ht="16.149999999999999" customHeight="1" x14ac:dyDescent="0.15"/>
    <row r="48" spans="1:15" ht="16.149999999999999" customHeight="1" x14ac:dyDescent="0.15"/>
    <row r="49" spans="1:18" ht="16.149999999999999" customHeight="1" x14ac:dyDescent="0.15"/>
    <row r="50" spans="1:18" ht="16.149999999999999" customHeight="1" x14ac:dyDescent="0.15"/>
    <row r="51" spans="1:18" ht="16.149999999999999" customHeight="1" x14ac:dyDescent="0.15"/>
    <row r="52" spans="1:18" ht="16.149999999999999" customHeight="1" x14ac:dyDescent="0.15"/>
    <row r="53" spans="1:18" ht="16.149999999999999" customHeight="1" x14ac:dyDescent="0.15"/>
    <row r="54" spans="1:18" ht="13.5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6"/>
      <c r="M54" s="76"/>
      <c r="N54" s="75"/>
      <c r="O54" s="75"/>
      <c r="P54" s="75"/>
      <c r="Q54" s="75"/>
      <c r="R54" s="75"/>
    </row>
    <row r="55" spans="1:18" ht="13.5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6"/>
      <c r="M55" s="76"/>
      <c r="N55" s="75"/>
      <c r="O55" s="75"/>
    </row>
    <row r="56" spans="1:18" ht="7.5" customHeight="1" x14ac:dyDescent="0.1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9"/>
      <c r="M56" s="79"/>
      <c r="N56" s="78"/>
      <c r="O56" s="78"/>
    </row>
    <row r="57" spans="1:18" ht="12.75" customHeight="1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</row>
    <row r="58" spans="1:18" ht="13.5" x14ac:dyDescent="0.15">
      <c r="A58" s="340"/>
      <c r="B58" s="343" t="s">
        <v>127</v>
      </c>
      <c r="C58" s="343"/>
      <c r="D58" s="203"/>
      <c r="E58" s="338" t="s">
        <v>39</v>
      </c>
      <c r="F58" s="338"/>
      <c r="G58" s="338" t="s">
        <v>66</v>
      </c>
      <c r="H58" s="338"/>
      <c r="I58" s="338" t="s">
        <v>67</v>
      </c>
      <c r="J58" s="338"/>
      <c r="K58" s="338" t="s">
        <v>128</v>
      </c>
      <c r="L58" s="338"/>
      <c r="M58" s="338" t="s">
        <v>68</v>
      </c>
      <c r="N58" s="338"/>
      <c r="O58" s="138" t="s">
        <v>69</v>
      </c>
      <c r="P58" s="139"/>
      <c r="Q58" s="338" t="s">
        <v>129</v>
      </c>
      <c r="R58" s="339"/>
    </row>
    <row r="59" spans="1:18" ht="11.25" customHeight="1" x14ac:dyDescent="0.15">
      <c r="A59" s="341"/>
      <c r="B59" s="330" t="s">
        <v>26</v>
      </c>
      <c r="C59" s="330"/>
      <c r="D59" s="205"/>
      <c r="E59" s="331" t="s">
        <v>57</v>
      </c>
      <c r="F59" s="332"/>
      <c r="G59" s="330" t="s">
        <v>27</v>
      </c>
      <c r="H59" s="330"/>
      <c r="I59" s="330" t="s">
        <v>28</v>
      </c>
      <c r="J59" s="330"/>
      <c r="K59" s="333" t="s">
        <v>29</v>
      </c>
      <c r="L59" s="333"/>
      <c r="M59" s="328" t="s">
        <v>30</v>
      </c>
      <c r="N59" s="329"/>
      <c r="O59" s="147" t="s">
        <v>58</v>
      </c>
      <c r="P59" s="142"/>
      <c r="Q59" s="344" t="s">
        <v>130</v>
      </c>
      <c r="R59" s="345"/>
    </row>
    <row r="60" spans="1:18" ht="22.5" x14ac:dyDescent="0.15">
      <c r="A60" s="342"/>
      <c r="B60" s="146" t="s">
        <v>84</v>
      </c>
      <c r="C60" s="146" t="s">
        <v>85</v>
      </c>
      <c r="D60" s="146" t="s">
        <v>85</v>
      </c>
      <c r="E60" s="146" t="s">
        <v>84</v>
      </c>
      <c r="F60" s="146" t="s">
        <v>85</v>
      </c>
      <c r="G60" s="146" t="s">
        <v>84</v>
      </c>
      <c r="H60" s="146" t="s">
        <v>85</v>
      </c>
      <c r="I60" s="146" t="s">
        <v>84</v>
      </c>
      <c r="J60" s="146" t="s">
        <v>85</v>
      </c>
      <c r="K60" s="146" t="s">
        <v>84</v>
      </c>
      <c r="L60" s="146" t="s">
        <v>85</v>
      </c>
      <c r="M60" s="146" t="s">
        <v>84</v>
      </c>
      <c r="N60" s="145" t="s">
        <v>85</v>
      </c>
      <c r="O60" s="146" t="s">
        <v>84</v>
      </c>
      <c r="P60" s="143" t="s">
        <v>85</v>
      </c>
      <c r="Q60" s="146" t="s">
        <v>84</v>
      </c>
      <c r="R60" s="143" t="s">
        <v>85</v>
      </c>
    </row>
    <row r="61" spans="1:18" ht="12" customHeight="1" x14ac:dyDescent="0.15">
      <c r="A61" s="204"/>
      <c r="B61" s="108">
        <v>4966</v>
      </c>
      <c r="C61" s="109">
        <v>46830</v>
      </c>
      <c r="D61" s="108">
        <v>346</v>
      </c>
      <c r="E61" s="108">
        <v>12</v>
      </c>
      <c r="F61" s="110">
        <v>81</v>
      </c>
      <c r="G61" s="108">
        <v>630</v>
      </c>
      <c r="H61" s="108">
        <v>3116</v>
      </c>
      <c r="I61" s="108">
        <v>880</v>
      </c>
      <c r="J61" s="109">
        <v>14417</v>
      </c>
      <c r="K61" s="108">
        <v>2</v>
      </c>
      <c r="L61" s="110">
        <v>59</v>
      </c>
      <c r="M61" s="108">
        <v>18</v>
      </c>
      <c r="N61" s="111">
        <v>145</v>
      </c>
      <c r="O61" s="112">
        <v>1125</v>
      </c>
      <c r="P61" s="111">
        <v>1431</v>
      </c>
      <c r="Q61" s="108">
        <v>56</v>
      </c>
      <c r="R61" s="111">
        <v>1237</v>
      </c>
    </row>
    <row r="62" spans="1:18" ht="7.5" customHeight="1" x14ac:dyDescent="0.15">
      <c r="A62" s="140" t="s">
        <v>13</v>
      </c>
      <c r="B62" s="114">
        <v>1431</v>
      </c>
      <c r="C62" s="114">
        <v>10640</v>
      </c>
      <c r="D62" s="114" t="s">
        <v>7</v>
      </c>
      <c r="E62" s="114" t="s">
        <v>7</v>
      </c>
      <c r="F62" s="114" t="s">
        <v>7</v>
      </c>
      <c r="G62" s="114">
        <v>117</v>
      </c>
      <c r="H62" s="114">
        <v>631</v>
      </c>
      <c r="I62" s="114">
        <v>125</v>
      </c>
      <c r="J62" s="114">
        <v>797</v>
      </c>
      <c r="K62" s="114">
        <v>1</v>
      </c>
      <c r="L62" s="115">
        <v>30</v>
      </c>
      <c r="M62" s="114">
        <v>4</v>
      </c>
      <c r="N62" s="116">
        <v>76</v>
      </c>
      <c r="O62" s="114">
        <v>379</v>
      </c>
      <c r="P62" s="116">
        <v>380</v>
      </c>
      <c r="Q62" s="114">
        <v>16</v>
      </c>
      <c r="R62" s="116">
        <v>713</v>
      </c>
    </row>
    <row r="63" spans="1:18" ht="13.5" x14ac:dyDescent="0.15">
      <c r="A63" s="140" t="s">
        <v>14</v>
      </c>
      <c r="B63" s="114">
        <v>506</v>
      </c>
      <c r="C63" s="114">
        <v>3863</v>
      </c>
      <c r="D63" s="114">
        <v>10</v>
      </c>
      <c r="E63" s="114">
        <v>5</v>
      </c>
      <c r="F63" s="114">
        <v>48</v>
      </c>
      <c r="G63" s="114">
        <v>96</v>
      </c>
      <c r="H63" s="114">
        <v>533</v>
      </c>
      <c r="I63" s="114">
        <v>132</v>
      </c>
      <c r="J63" s="114">
        <v>1251</v>
      </c>
      <c r="K63" s="114" t="s">
        <v>7</v>
      </c>
      <c r="L63" s="115" t="s">
        <v>7</v>
      </c>
      <c r="M63" s="114">
        <v>2</v>
      </c>
      <c r="N63" s="114">
        <v>9</v>
      </c>
      <c r="O63" s="114">
        <v>91</v>
      </c>
      <c r="P63" s="116">
        <v>96</v>
      </c>
      <c r="Q63" s="114">
        <v>4</v>
      </c>
      <c r="R63" s="116">
        <v>17</v>
      </c>
    </row>
    <row r="64" spans="1:18" ht="13.5" x14ac:dyDescent="0.15">
      <c r="A64" s="140" t="s">
        <v>15</v>
      </c>
      <c r="B64" s="114">
        <v>151</v>
      </c>
      <c r="C64" s="114">
        <v>1897</v>
      </c>
      <c r="D64" s="114">
        <v>62</v>
      </c>
      <c r="E64" s="114">
        <v>2</v>
      </c>
      <c r="F64" s="114">
        <v>8</v>
      </c>
      <c r="G64" s="117">
        <v>23</v>
      </c>
      <c r="H64" s="114">
        <v>101</v>
      </c>
      <c r="I64" s="114">
        <v>54</v>
      </c>
      <c r="J64" s="114">
        <v>1232</v>
      </c>
      <c r="K64" s="114" t="s">
        <v>7</v>
      </c>
      <c r="L64" s="115" t="s">
        <v>7</v>
      </c>
      <c r="M64" s="114">
        <v>1</v>
      </c>
      <c r="N64" s="114">
        <v>3</v>
      </c>
      <c r="O64" s="114">
        <v>19</v>
      </c>
      <c r="P64" s="116">
        <v>21</v>
      </c>
      <c r="Q64" s="114">
        <v>2</v>
      </c>
      <c r="R64" s="116">
        <v>5</v>
      </c>
    </row>
    <row r="65" spans="1:18" ht="13.5" x14ac:dyDescent="0.15">
      <c r="A65" s="140" t="s">
        <v>16</v>
      </c>
      <c r="B65" s="114">
        <v>390</v>
      </c>
      <c r="C65" s="114">
        <v>3191</v>
      </c>
      <c r="D65" s="114">
        <v>194</v>
      </c>
      <c r="E65" s="114">
        <v>1</v>
      </c>
      <c r="F65" s="114">
        <v>1</v>
      </c>
      <c r="G65" s="117">
        <v>60</v>
      </c>
      <c r="H65" s="114">
        <v>267</v>
      </c>
      <c r="I65" s="114">
        <v>50</v>
      </c>
      <c r="J65" s="114">
        <v>430</v>
      </c>
      <c r="K65" s="114">
        <v>1</v>
      </c>
      <c r="L65" s="115">
        <v>29</v>
      </c>
      <c r="M65" s="114" t="s">
        <v>7</v>
      </c>
      <c r="N65" s="114" t="s">
        <v>7</v>
      </c>
      <c r="O65" s="114">
        <v>92</v>
      </c>
      <c r="P65" s="116">
        <v>145</v>
      </c>
      <c r="Q65" s="114">
        <v>7</v>
      </c>
      <c r="R65" s="116">
        <v>228</v>
      </c>
    </row>
    <row r="66" spans="1:18" ht="13.5" x14ac:dyDescent="0.15">
      <c r="A66" s="140" t="s">
        <v>17</v>
      </c>
      <c r="B66" s="114">
        <v>96</v>
      </c>
      <c r="C66" s="114">
        <v>490</v>
      </c>
      <c r="D66" s="114" t="s">
        <v>7</v>
      </c>
      <c r="E66" s="114">
        <v>1</v>
      </c>
      <c r="F66" s="114">
        <v>8</v>
      </c>
      <c r="G66" s="114">
        <v>24</v>
      </c>
      <c r="H66" s="114">
        <v>65</v>
      </c>
      <c r="I66" s="114">
        <v>19</v>
      </c>
      <c r="J66" s="114">
        <v>189</v>
      </c>
      <c r="K66" s="114" t="s">
        <v>7</v>
      </c>
      <c r="L66" s="115" t="s">
        <v>7</v>
      </c>
      <c r="M66" s="114" t="s">
        <v>7</v>
      </c>
      <c r="N66" s="114" t="s">
        <v>7</v>
      </c>
      <c r="O66" s="114">
        <v>18</v>
      </c>
      <c r="P66" s="116">
        <v>15</v>
      </c>
      <c r="Q66" s="114">
        <v>2</v>
      </c>
      <c r="R66" s="116">
        <v>5</v>
      </c>
    </row>
    <row r="67" spans="1:18" ht="7.5" customHeight="1" x14ac:dyDescent="0.15">
      <c r="A67" s="140" t="s">
        <v>55</v>
      </c>
      <c r="B67" s="114">
        <v>47</v>
      </c>
      <c r="C67" s="114">
        <v>220</v>
      </c>
      <c r="D67" s="114">
        <v>8</v>
      </c>
      <c r="E67" s="114" t="s">
        <v>7</v>
      </c>
      <c r="F67" s="114" t="s">
        <v>7</v>
      </c>
      <c r="G67" s="114">
        <v>9</v>
      </c>
      <c r="H67" s="114">
        <v>24</v>
      </c>
      <c r="I67" s="114">
        <v>6</v>
      </c>
      <c r="J67" s="114">
        <v>28</v>
      </c>
      <c r="K67" s="114" t="s">
        <v>7</v>
      </c>
      <c r="L67" s="115" t="s">
        <v>7</v>
      </c>
      <c r="M67" s="114" t="s">
        <v>7</v>
      </c>
      <c r="N67" s="114" t="s">
        <v>7</v>
      </c>
      <c r="O67" s="114">
        <v>11</v>
      </c>
      <c r="P67" s="116">
        <v>65</v>
      </c>
      <c r="Q67" s="114">
        <v>2</v>
      </c>
      <c r="R67" s="116">
        <v>4</v>
      </c>
    </row>
    <row r="68" spans="1:18" ht="13.5" x14ac:dyDescent="0.15">
      <c r="A68" s="140" t="s">
        <v>56</v>
      </c>
      <c r="B68" s="114">
        <v>99</v>
      </c>
      <c r="C68" s="114">
        <v>644</v>
      </c>
      <c r="D68" s="114">
        <v>12</v>
      </c>
      <c r="E68" s="114" t="s">
        <v>7</v>
      </c>
      <c r="F68" s="114" t="s">
        <v>7</v>
      </c>
      <c r="G68" s="114">
        <v>17</v>
      </c>
      <c r="H68" s="114">
        <v>53</v>
      </c>
      <c r="I68" s="114">
        <v>30</v>
      </c>
      <c r="J68" s="114">
        <v>266</v>
      </c>
      <c r="K68" s="114" t="s">
        <v>7</v>
      </c>
      <c r="L68" s="115" t="s">
        <v>7</v>
      </c>
      <c r="M68" s="114">
        <v>1</v>
      </c>
      <c r="N68" s="114">
        <v>1</v>
      </c>
      <c r="O68" s="114">
        <v>15</v>
      </c>
      <c r="P68" s="116">
        <v>20</v>
      </c>
      <c r="Q68" s="114">
        <v>2</v>
      </c>
      <c r="R68" s="116">
        <v>5</v>
      </c>
    </row>
    <row r="69" spans="1:18" ht="13.5" x14ac:dyDescent="0.15">
      <c r="A69" s="140" t="s">
        <v>18</v>
      </c>
      <c r="B69" s="114">
        <v>856</v>
      </c>
      <c r="C69" s="114">
        <v>14979</v>
      </c>
      <c r="D69" s="114">
        <v>16</v>
      </c>
      <c r="E69" s="114" t="s">
        <v>7</v>
      </c>
      <c r="F69" s="114" t="s">
        <v>7</v>
      </c>
      <c r="G69" s="114">
        <v>85</v>
      </c>
      <c r="H69" s="114">
        <v>607</v>
      </c>
      <c r="I69" s="114">
        <v>237</v>
      </c>
      <c r="J69" s="114">
        <v>6944</v>
      </c>
      <c r="K69" s="114" t="s">
        <v>7</v>
      </c>
      <c r="L69" s="115" t="s">
        <v>7</v>
      </c>
      <c r="M69" s="114">
        <v>4</v>
      </c>
      <c r="N69" s="114">
        <v>16</v>
      </c>
      <c r="O69" s="114">
        <v>224</v>
      </c>
      <c r="P69" s="116">
        <v>382</v>
      </c>
      <c r="Q69" s="114">
        <v>6</v>
      </c>
      <c r="R69" s="116">
        <v>150</v>
      </c>
    </row>
    <row r="70" spans="1:18" ht="13.5" x14ac:dyDescent="0.15">
      <c r="A70" s="140" t="s">
        <v>19</v>
      </c>
      <c r="B70" s="114">
        <v>590</v>
      </c>
      <c r="C70" s="114">
        <v>4175</v>
      </c>
      <c r="D70" s="114" t="s">
        <v>7</v>
      </c>
      <c r="E70" s="114">
        <v>2</v>
      </c>
      <c r="F70" s="114">
        <v>13</v>
      </c>
      <c r="G70" s="114">
        <v>57</v>
      </c>
      <c r="H70" s="114">
        <v>259</v>
      </c>
      <c r="I70" s="114">
        <v>36</v>
      </c>
      <c r="J70" s="114">
        <v>324</v>
      </c>
      <c r="K70" s="114" t="s">
        <v>7</v>
      </c>
      <c r="L70" s="115" t="s">
        <v>7</v>
      </c>
      <c r="M70" s="114">
        <v>4</v>
      </c>
      <c r="N70" s="116">
        <v>37</v>
      </c>
      <c r="O70" s="114">
        <v>146</v>
      </c>
      <c r="P70" s="116">
        <v>99</v>
      </c>
      <c r="Q70" s="114">
        <v>2</v>
      </c>
      <c r="R70" s="116">
        <v>64</v>
      </c>
    </row>
    <row r="71" spans="1:18" ht="12.75" customHeight="1" x14ac:dyDescent="0.15">
      <c r="A71" s="140" t="s">
        <v>20</v>
      </c>
      <c r="B71" s="114">
        <v>130</v>
      </c>
      <c r="C71" s="114">
        <v>827</v>
      </c>
      <c r="D71" s="114" t="s">
        <v>7</v>
      </c>
      <c r="E71" s="114" t="s">
        <v>7</v>
      </c>
      <c r="F71" s="114" t="s">
        <v>7</v>
      </c>
      <c r="G71" s="114">
        <v>22</v>
      </c>
      <c r="H71" s="114">
        <v>93</v>
      </c>
      <c r="I71" s="114">
        <v>38</v>
      </c>
      <c r="J71" s="114">
        <v>331</v>
      </c>
      <c r="K71" s="114" t="s">
        <v>7</v>
      </c>
      <c r="L71" s="115" t="s">
        <v>7</v>
      </c>
      <c r="M71" s="114" t="s">
        <v>7</v>
      </c>
      <c r="N71" s="114" t="s">
        <v>7</v>
      </c>
      <c r="O71" s="114">
        <v>18</v>
      </c>
      <c r="P71" s="116">
        <v>21</v>
      </c>
      <c r="Q71" s="114">
        <v>2</v>
      </c>
      <c r="R71" s="116">
        <v>5</v>
      </c>
    </row>
    <row r="72" spans="1:18" ht="13.5" x14ac:dyDescent="0.15">
      <c r="A72" s="140" t="s">
        <v>21</v>
      </c>
      <c r="B72" s="114">
        <v>207</v>
      </c>
      <c r="C72" s="114">
        <v>1818</v>
      </c>
      <c r="D72" s="114" t="s">
        <v>7</v>
      </c>
      <c r="E72" s="114">
        <v>1</v>
      </c>
      <c r="F72" s="114">
        <v>3</v>
      </c>
      <c r="G72" s="114">
        <v>48</v>
      </c>
      <c r="H72" s="114">
        <v>231</v>
      </c>
      <c r="I72" s="114">
        <v>48</v>
      </c>
      <c r="J72" s="114">
        <v>491</v>
      </c>
      <c r="K72" s="114" t="s">
        <v>7</v>
      </c>
      <c r="L72" s="115" t="s">
        <v>7</v>
      </c>
      <c r="M72" s="114">
        <v>2</v>
      </c>
      <c r="N72" s="114">
        <v>3</v>
      </c>
      <c r="O72" s="114">
        <v>37</v>
      </c>
      <c r="P72" s="116">
        <v>60</v>
      </c>
      <c r="Q72" s="114">
        <v>2</v>
      </c>
      <c r="R72" s="116">
        <v>6</v>
      </c>
    </row>
    <row r="73" spans="1:18" ht="7.5" customHeight="1" x14ac:dyDescent="0.15">
      <c r="A73" s="140" t="s">
        <v>22</v>
      </c>
      <c r="B73" s="114">
        <v>180</v>
      </c>
      <c r="C73" s="114">
        <v>1235</v>
      </c>
      <c r="D73" s="114">
        <v>6</v>
      </c>
      <c r="E73" s="114" t="s">
        <v>7</v>
      </c>
      <c r="F73" s="114" t="s">
        <v>7</v>
      </c>
      <c r="G73" s="114">
        <v>29</v>
      </c>
      <c r="H73" s="114">
        <v>120</v>
      </c>
      <c r="I73" s="114">
        <v>34</v>
      </c>
      <c r="J73" s="114">
        <v>464</v>
      </c>
      <c r="K73" s="114" t="s">
        <v>7</v>
      </c>
      <c r="L73" s="115" t="s">
        <v>7</v>
      </c>
      <c r="M73" s="114" t="s">
        <v>7</v>
      </c>
      <c r="N73" s="114" t="s">
        <v>7</v>
      </c>
      <c r="O73" s="114">
        <v>36</v>
      </c>
      <c r="P73" s="116">
        <v>80</v>
      </c>
      <c r="Q73" s="114">
        <v>3</v>
      </c>
      <c r="R73" s="116">
        <v>20</v>
      </c>
    </row>
    <row r="74" spans="1:18" ht="12" customHeight="1" x14ac:dyDescent="0.15">
      <c r="A74" s="140" t="s">
        <v>23</v>
      </c>
      <c r="B74" s="114">
        <v>79</v>
      </c>
      <c r="C74" s="114">
        <v>368</v>
      </c>
      <c r="D74" s="114">
        <v>17</v>
      </c>
      <c r="E74" s="114" t="s">
        <v>7</v>
      </c>
      <c r="F74" s="114" t="s">
        <v>7</v>
      </c>
      <c r="G74" s="114">
        <v>15</v>
      </c>
      <c r="H74" s="114">
        <v>37</v>
      </c>
      <c r="I74" s="114">
        <v>14</v>
      </c>
      <c r="J74" s="114">
        <v>167</v>
      </c>
      <c r="K74" s="114" t="s">
        <v>7</v>
      </c>
      <c r="L74" s="115" t="s">
        <v>7</v>
      </c>
      <c r="M74" s="114" t="s">
        <v>7</v>
      </c>
      <c r="N74" s="115" t="s">
        <v>7</v>
      </c>
      <c r="O74" s="114">
        <v>13</v>
      </c>
      <c r="P74" s="116">
        <v>14</v>
      </c>
      <c r="Q74" s="114">
        <v>2</v>
      </c>
      <c r="R74" s="116">
        <v>5</v>
      </c>
    </row>
    <row r="75" spans="1:18" ht="12.75" customHeight="1" x14ac:dyDescent="0.15">
      <c r="A75" s="140" t="s">
        <v>24</v>
      </c>
      <c r="B75" s="114">
        <v>67</v>
      </c>
      <c r="C75" s="114">
        <v>509</v>
      </c>
      <c r="D75" s="114">
        <v>2</v>
      </c>
      <c r="E75" s="114" t="s">
        <v>7</v>
      </c>
      <c r="F75" s="114" t="s">
        <v>7</v>
      </c>
      <c r="G75" s="114">
        <v>12</v>
      </c>
      <c r="H75" s="114">
        <v>33</v>
      </c>
      <c r="I75" s="114">
        <v>13</v>
      </c>
      <c r="J75" s="114">
        <v>215</v>
      </c>
      <c r="K75" s="114" t="s">
        <v>7</v>
      </c>
      <c r="L75" s="115" t="s">
        <v>7</v>
      </c>
      <c r="M75" s="114" t="s">
        <v>7</v>
      </c>
      <c r="N75" s="115" t="s">
        <v>7</v>
      </c>
      <c r="O75" s="114">
        <v>7</v>
      </c>
      <c r="P75" s="116">
        <v>8</v>
      </c>
      <c r="Q75" s="114">
        <v>2</v>
      </c>
      <c r="R75" s="116">
        <v>5</v>
      </c>
    </row>
    <row r="76" spans="1:18" ht="13.5" x14ac:dyDescent="0.15">
      <c r="A76" s="141" t="s">
        <v>25</v>
      </c>
      <c r="B76" s="118">
        <v>137</v>
      </c>
      <c r="C76" s="118">
        <v>1974</v>
      </c>
      <c r="D76" s="118">
        <v>19</v>
      </c>
      <c r="E76" s="118" t="s">
        <v>7</v>
      </c>
      <c r="F76" s="118" t="s">
        <v>7</v>
      </c>
      <c r="G76" s="118">
        <v>16</v>
      </c>
      <c r="H76" s="118">
        <v>62</v>
      </c>
      <c r="I76" s="118">
        <v>44</v>
      </c>
      <c r="J76" s="118">
        <v>1288</v>
      </c>
      <c r="K76" s="118" t="s">
        <v>7</v>
      </c>
      <c r="L76" s="119" t="s">
        <v>7</v>
      </c>
      <c r="M76" s="118" t="s">
        <v>7</v>
      </c>
      <c r="N76" s="119" t="s">
        <v>7</v>
      </c>
      <c r="O76" s="118">
        <v>19</v>
      </c>
      <c r="P76" s="120">
        <v>25</v>
      </c>
      <c r="Q76" s="118">
        <v>2</v>
      </c>
      <c r="R76" s="120">
        <v>5</v>
      </c>
    </row>
    <row r="79" spans="1:18" ht="7.5" customHeight="1" x14ac:dyDescent="0.15"/>
    <row r="80" spans="1:18" ht="12.75" customHeight="1" x14ac:dyDescent="0.15"/>
    <row r="84" ht="12" customHeight="1" x14ac:dyDescent="0.15"/>
    <row r="85" ht="7.5" customHeight="1" x14ac:dyDescent="0.15"/>
    <row r="90" ht="7.5" customHeight="1" x14ac:dyDescent="0.15"/>
    <row r="94" ht="12.75" customHeight="1" x14ac:dyDescent="0.15"/>
    <row r="96" ht="7.5" customHeight="1" x14ac:dyDescent="0.15"/>
    <row r="97" ht="12" customHeight="1" x14ac:dyDescent="0.15"/>
    <row r="98" ht="12.75" customHeight="1" x14ac:dyDescent="0.15"/>
    <row r="102" ht="7.5" customHeight="1" x14ac:dyDescent="0.15"/>
    <row r="103" ht="12.75" customHeight="1" x14ac:dyDescent="0.15"/>
    <row r="107" ht="12" customHeight="1" x14ac:dyDescent="0.15"/>
    <row r="108" ht="7.5" customHeight="1" x14ac:dyDescent="0.15"/>
    <row r="111" ht="11.25" customHeight="1" x14ac:dyDescent="0.15"/>
    <row r="112" ht="17.25" customHeight="1" x14ac:dyDescent="0.15"/>
    <row r="113" ht="7.5" customHeight="1" x14ac:dyDescent="0.15"/>
    <row r="114" ht="17.25" customHeight="1" x14ac:dyDescent="0.15"/>
    <row r="115" ht="7.5" customHeight="1" x14ac:dyDescent="0.15"/>
    <row r="116" ht="7.5" customHeight="1" x14ac:dyDescent="0.15"/>
    <row r="117" ht="12.75" customHeight="1" x14ac:dyDescent="0.15"/>
    <row r="118" ht="12.75" customHeight="1" x14ac:dyDescent="0.15"/>
    <row r="119" ht="7.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7.5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81" ht="7.5" customHeight="1" x14ac:dyDescent="0.15"/>
    <row r="185" ht="12.75" customHeight="1" x14ac:dyDescent="0.15"/>
    <row r="187" ht="7.5" customHeight="1" x14ac:dyDescent="0.15"/>
    <row r="188" ht="12" customHeight="1" x14ac:dyDescent="0.15"/>
    <row r="189" ht="12.75" customHeight="1" x14ac:dyDescent="0.15"/>
    <row r="193" ht="7.5" customHeight="1" x14ac:dyDescent="0.15"/>
    <row r="194" ht="12.75" customHeight="1" x14ac:dyDescent="0.15"/>
    <row r="198" ht="12" customHeight="1" x14ac:dyDescent="0.15"/>
    <row r="199" ht="7.5" customHeight="1" x14ac:dyDescent="0.15"/>
    <row r="202" ht="11.25" customHeight="1" x14ac:dyDescent="0.15"/>
    <row r="203" ht="17.25" customHeight="1" x14ac:dyDescent="0.15"/>
    <row r="204" ht="7.5" customHeight="1" x14ac:dyDescent="0.15"/>
    <row r="205" ht="17.25" customHeight="1" x14ac:dyDescent="0.15"/>
    <row r="206" ht="7.5" customHeight="1" x14ac:dyDescent="0.15"/>
    <row r="207" ht="7.5" customHeight="1" x14ac:dyDescent="0.15"/>
    <row r="208" ht="12.75" customHeight="1" x14ac:dyDescent="0.15"/>
    <row r="209" ht="12.75" customHeight="1" x14ac:dyDescent="0.15"/>
    <row r="210" ht="7.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7.5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2" ht="7.5" customHeight="1" x14ac:dyDescent="0.15"/>
    <row r="276" ht="12.75" customHeight="1" x14ac:dyDescent="0.15"/>
    <row r="278" ht="7.5" customHeight="1" x14ac:dyDescent="0.15"/>
    <row r="279" ht="12" customHeight="1" x14ac:dyDescent="0.15"/>
    <row r="280" ht="12.75" customHeight="1" x14ac:dyDescent="0.15"/>
    <row r="284" ht="7.5" customHeight="1" x14ac:dyDescent="0.15"/>
    <row r="285" ht="12.75" customHeight="1" x14ac:dyDescent="0.15"/>
    <row r="289" ht="12" customHeight="1" x14ac:dyDescent="0.15"/>
    <row r="290" ht="7.5" customHeight="1" x14ac:dyDescent="0.15"/>
    <row r="293" ht="11.25" customHeight="1" x14ac:dyDescent="0.15"/>
    <row r="294" ht="17.25" customHeight="1" x14ac:dyDescent="0.15"/>
    <row r="295" ht="7.5" customHeight="1" x14ac:dyDescent="0.15"/>
    <row r="296" ht="17.25" customHeight="1" x14ac:dyDescent="0.15"/>
    <row r="297" ht="7.5" customHeight="1" x14ac:dyDescent="0.15"/>
    <row r="298" ht="7.5" customHeight="1" x14ac:dyDescent="0.15"/>
    <row r="299" ht="12.75" customHeight="1" x14ac:dyDescent="0.15"/>
    <row r="300" ht="12.75" customHeight="1" x14ac:dyDescent="0.15"/>
    <row r="301" ht="7.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7.5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3" ht="7.5" customHeight="1" x14ac:dyDescent="0.15"/>
    <row r="367" ht="12.75" customHeight="1" x14ac:dyDescent="0.15"/>
    <row r="369" ht="7.5" customHeight="1" x14ac:dyDescent="0.15"/>
    <row r="370" ht="12" customHeight="1" x14ac:dyDescent="0.15"/>
    <row r="371" ht="12.75" customHeight="1" x14ac:dyDescent="0.15"/>
    <row r="375" ht="7.5" customHeight="1" x14ac:dyDescent="0.15"/>
    <row r="376" ht="12.75" customHeight="1" x14ac:dyDescent="0.15"/>
    <row r="380" ht="12" customHeight="1" x14ac:dyDescent="0.15"/>
    <row r="381" ht="7.5" customHeight="1" x14ac:dyDescent="0.15"/>
    <row r="384" ht="11.25" customHeight="1" x14ac:dyDescent="0.15"/>
    <row r="385" ht="17.25" customHeight="1" x14ac:dyDescent="0.15"/>
    <row r="386" ht="7.5" customHeight="1" x14ac:dyDescent="0.15"/>
    <row r="387" ht="17.25" customHeight="1" x14ac:dyDescent="0.15"/>
    <row r="388" ht="7.5" customHeight="1" x14ac:dyDescent="0.15"/>
    <row r="389" ht="7.5" customHeight="1" x14ac:dyDescent="0.15"/>
    <row r="390" ht="12.75" customHeight="1" x14ac:dyDescent="0.15"/>
    <row r="391" ht="12.75" customHeight="1" x14ac:dyDescent="0.15"/>
    <row r="392" ht="7.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7.5" customHeight="1" x14ac:dyDescent="0.15"/>
    <row r="403" ht="7.5" customHeight="1" x14ac:dyDescent="0.15"/>
    <row r="408" ht="7.5" customHeight="1" x14ac:dyDescent="0.15"/>
    <row r="412" ht="12.75" customHeight="1" x14ac:dyDescent="0.15"/>
    <row r="414" ht="7.5" customHeight="1" x14ac:dyDescent="0.15"/>
    <row r="415" ht="12" customHeight="1" x14ac:dyDescent="0.15"/>
    <row r="416" ht="12.75" customHeight="1" x14ac:dyDescent="0.15"/>
    <row r="420" ht="7.5" customHeight="1" x14ac:dyDescent="0.15"/>
    <row r="421" ht="12.75" customHeight="1" x14ac:dyDescent="0.15"/>
    <row r="425" ht="12" customHeight="1" x14ac:dyDescent="0.15"/>
    <row r="426" ht="7.5" customHeight="1" x14ac:dyDescent="0.15"/>
  </sheetData>
  <mergeCells count="37">
    <mergeCell ref="B16:D16"/>
    <mergeCell ref="B17:D17"/>
    <mergeCell ref="B18:D18"/>
    <mergeCell ref="B19:D19"/>
    <mergeCell ref="B20:D20"/>
    <mergeCell ref="B9:D9"/>
    <mergeCell ref="B11:D11"/>
    <mergeCell ref="B12:D12"/>
    <mergeCell ref="B13:D13"/>
    <mergeCell ref="B15:D15"/>
    <mergeCell ref="A3:N3"/>
    <mergeCell ref="A5:D6"/>
    <mergeCell ref="Q58:R58"/>
    <mergeCell ref="A58:A60"/>
    <mergeCell ref="B58:C58"/>
    <mergeCell ref="E58:F58"/>
    <mergeCell ref="G58:H58"/>
    <mergeCell ref="I58:J58"/>
    <mergeCell ref="K58:L58"/>
    <mergeCell ref="M58:N58"/>
    <mergeCell ref="Q59:R59"/>
    <mergeCell ref="E5:F5"/>
    <mergeCell ref="K4:N4"/>
    <mergeCell ref="G5:N5"/>
    <mergeCell ref="B27:D27"/>
    <mergeCell ref="B21:D21"/>
    <mergeCell ref="M59:N59"/>
    <mergeCell ref="B59:C59"/>
    <mergeCell ref="E59:F59"/>
    <mergeCell ref="G59:H59"/>
    <mergeCell ref="I59:J59"/>
    <mergeCell ref="K59:L59"/>
    <mergeCell ref="B22:D22"/>
    <mergeCell ref="B23:D23"/>
    <mergeCell ref="B24:D24"/>
    <mergeCell ref="B25:D25"/>
    <mergeCell ref="B26:D26"/>
  </mergeCells>
  <phoneticPr fontId="2"/>
  <conditionalFormatting sqref="B61:R76">
    <cfRule type="cellIs" dxfId="17" priority="17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6"/>
  <sheetViews>
    <sheetView view="pageBreakPreview" topLeftCell="A3" zoomScaleNormal="100" zoomScaleSheetLayoutView="100" workbookViewId="0">
      <selection activeCell="A3" sqref="A3:R3"/>
    </sheetView>
  </sheetViews>
  <sheetFormatPr defaultRowHeight="11.25" x14ac:dyDescent="0.15"/>
  <cols>
    <col min="1" max="1" width="16.140625" style="2" customWidth="1"/>
    <col min="2" max="2" width="5" style="2" customWidth="1"/>
    <col min="3" max="18" width="6.42578125" style="2" customWidth="1"/>
    <col min="19" max="20" width="6.140625" style="2" customWidth="1"/>
    <col min="21" max="16384" width="9.140625" style="2"/>
  </cols>
  <sheetData>
    <row r="1" spans="1:18" s="23" customFormat="1" ht="12.75" hidden="1" customHeight="1" x14ac:dyDescent="0.15"/>
    <row r="2" spans="1:18" s="25" customFormat="1" ht="11.25" hidden="1" customHeight="1" x14ac:dyDescent="0.15"/>
    <row r="3" spans="1:18" s="7" customFormat="1" ht="32.450000000000003" customHeight="1" x14ac:dyDescent="0.15">
      <c r="A3" s="351" t="s">
        <v>136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4" spans="1:18" s="1" customFormat="1" ht="19.899999999999999" customHeight="1" x14ac:dyDescent="0.15"/>
    <row r="5" spans="1:18" s="25" customFormat="1" ht="15" customHeight="1" x14ac:dyDescent="0.15">
      <c r="A5" s="137" t="s">
        <v>126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73" t="s">
        <v>198</v>
      </c>
    </row>
    <row r="6" spans="1:18" s="25" customFormat="1" ht="25.9" customHeight="1" x14ac:dyDescent="0.15">
      <c r="A6" s="127"/>
      <c r="B6" s="128"/>
      <c r="C6" s="202" t="s">
        <v>139</v>
      </c>
      <c r="D6" s="129" t="s">
        <v>13</v>
      </c>
      <c r="E6" s="129" t="s">
        <v>14</v>
      </c>
      <c r="F6" s="129" t="s">
        <v>15</v>
      </c>
      <c r="G6" s="129" t="s">
        <v>16</v>
      </c>
      <c r="H6" s="129" t="s">
        <v>17</v>
      </c>
      <c r="I6" s="129" t="s">
        <v>55</v>
      </c>
      <c r="J6" s="129" t="s">
        <v>56</v>
      </c>
      <c r="K6" s="129" t="s">
        <v>18</v>
      </c>
      <c r="L6" s="129" t="s">
        <v>19</v>
      </c>
      <c r="M6" s="129" t="s">
        <v>20</v>
      </c>
      <c r="N6" s="129" t="s">
        <v>21</v>
      </c>
      <c r="O6" s="129" t="s">
        <v>22</v>
      </c>
      <c r="P6" s="129" t="s">
        <v>23</v>
      </c>
      <c r="Q6" s="129" t="s">
        <v>24</v>
      </c>
      <c r="R6" s="130" t="s">
        <v>25</v>
      </c>
    </row>
    <row r="7" spans="1:18" s="86" customFormat="1" ht="19.5" customHeight="1" x14ac:dyDescent="0.15">
      <c r="A7" s="353" t="s">
        <v>157</v>
      </c>
      <c r="B7" s="122" t="s">
        <v>137</v>
      </c>
      <c r="C7" s="196">
        <v>4966</v>
      </c>
      <c r="D7" s="114">
        <v>1431</v>
      </c>
      <c r="E7" s="114">
        <v>506</v>
      </c>
      <c r="F7" s="114">
        <v>151</v>
      </c>
      <c r="G7" s="114">
        <v>390</v>
      </c>
      <c r="H7" s="114">
        <v>96</v>
      </c>
      <c r="I7" s="114">
        <v>47</v>
      </c>
      <c r="J7" s="114">
        <v>99</v>
      </c>
      <c r="K7" s="114">
        <v>856</v>
      </c>
      <c r="L7" s="114">
        <v>590</v>
      </c>
      <c r="M7" s="114">
        <v>130</v>
      </c>
      <c r="N7" s="114">
        <v>207</v>
      </c>
      <c r="O7" s="114">
        <v>180</v>
      </c>
      <c r="P7" s="114">
        <v>79</v>
      </c>
      <c r="Q7" s="114">
        <v>67</v>
      </c>
      <c r="R7" s="116">
        <v>137</v>
      </c>
    </row>
    <row r="8" spans="1:18" s="86" customFormat="1" ht="19.5" customHeight="1" x14ac:dyDescent="0.15">
      <c r="A8" s="354"/>
      <c r="B8" s="125" t="s">
        <v>138</v>
      </c>
      <c r="C8" s="198">
        <v>46830</v>
      </c>
      <c r="D8" s="174">
        <v>10640</v>
      </c>
      <c r="E8" s="174">
        <v>3863</v>
      </c>
      <c r="F8" s="174">
        <v>1897</v>
      </c>
      <c r="G8" s="174">
        <v>3191</v>
      </c>
      <c r="H8" s="174">
        <v>490</v>
      </c>
      <c r="I8" s="174">
        <v>220</v>
      </c>
      <c r="J8" s="174">
        <v>644</v>
      </c>
      <c r="K8" s="174">
        <v>14979</v>
      </c>
      <c r="L8" s="174">
        <v>4175</v>
      </c>
      <c r="M8" s="174">
        <v>827</v>
      </c>
      <c r="N8" s="174">
        <v>1818</v>
      </c>
      <c r="O8" s="174">
        <v>1235</v>
      </c>
      <c r="P8" s="174">
        <v>368</v>
      </c>
      <c r="Q8" s="174">
        <v>509</v>
      </c>
      <c r="R8" s="175">
        <v>1974</v>
      </c>
    </row>
    <row r="9" spans="1:18" s="91" customFormat="1" ht="19.5" customHeight="1" x14ac:dyDescent="0.15">
      <c r="A9" s="352" t="s">
        <v>158</v>
      </c>
      <c r="B9" s="124" t="s">
        <v>137</v>
      </c>
      <c r="C9" s="197">
        <v>31</v>
      </c>
      <c r="D9" s="176" t="s">
        <v>196</v>
      </c>
      <c r="E9" s="176">
        <v>3</v>
      </c>
      <c r="F9" s="176">
        <v>1</v>
      </c>
      <c r="G9" s="176">
        <v>11</v>
      </c>
      <c r="H9" s="176" t="s">
        <v>196</v>
      </c>
      <c r="I9" s="176">
        <v>2</v>
      </c>
      <c r="J9" s="176">
        <v>2</v>
      </c>
      <c r="K9" s="176">
        <v>3</v>
      </c>
      <c r="L9" s="176" t="s">
        <v>196</v>
      </c>
      <c r="M9" s="176" t="s">
        <v>196</v>
      </c>
      <c r="N9" s="176" t="s">
        <v>196</v>
      </c>
      <c r="O9" s="176">
        <v>2</v>
      </c>
      <c r="P9" s="176">
        <v>3</v>
      </c>
      <c r="Q9" s="176">
        <v>1</v>
      </c>
      <c r="R9" s="177">
        <v>3</v>
      </c>
    </row>
    <row r="10" spans="1:18" s="86" customFormat="1" ht="19.5" customHeight="1" x14ac:dyDescent="0.15">
      <c r="A10" s="354"/>
      <c r="B10" s="125" t="s">
        <v>138</v>
      </c>
      <c r="C10" s="198">
        <v>346</v>
      </c>
      <c r="D10" s="174" t="s">
        <v>196</v>
      </c>
      <c r="E10" s="174">
        <v>10</v>
      </c>
      <c r="F10" s="174">
        <v>62</v>
      </c>
      <c r="G10" s="174">
        <v>194</v>
      </c>
      <c r="H10" s="174" t="s">
        <v>196</v>
      </c>
      <c r="I10" s="174">
        <v>8</v>
      </c>
      <c r="J10" s="174">
        <v>12</v>
      </c>
      <c r="K10" s="174">
        <v>16</v>
      </c>
      <c r="L10" s="174" t="s">
        <v>196</v>
      </c>
      <c r="M10" s="174" t="s">
        <v>196</v>
      </c>
      <c r="N10" s="174" t="s">
        <v>196</v>
      </c>
      <c r="O10" s="174">
        <v>6</v>
      </c>
      <c r="P10" s="174">
        <v>17</v>
      </c>
      <c r="Q10" s="174">
        <v>2</v>
      </c>
      <c r="R10" s="175">
        <v>19</v>
      </c>
    </row>
    <row r="11" spans="1:18" s="91" customFormat="1" ht="19.5" customHeight="1" x14ac:dyDescent="0.15">
      <c r="A11" s="352" t="s">
        <v>140</v>
      </c>
      <c r="B11" s="124" t="s">
        <v>137</v>
      </c>
      <c r="C11" s="199">
        <v>12</v>
      </c>
      <c r="D11" s="176" t="s">
        <v>196</v>
      </c>
      <c r="E11" s="176">
        <v>5</v>
      </c>
      <c r="F11" s="176">
        <v>2</v>
      </c>
      <c r="G11" s="176">
        <v>1</v>
      </c>
      <c r="H11" s="176">
        <v>1</v>
      </c>
      <c r="I11" s="176" t="s">
        <v>196</v>
      </c>
      <c r="J11" s="176" t="s">
        <v>196</v>
      </c>
      <c r="K11" s="176" t="s">
        <v>196</v>
      </c>
      <c r="L11" s="176">
        <v>2</v>
      </c>
      <c r="M11" s="176" t="s">
        <v>196</v>
      </c>
      <c r="N11" s="176">
        <v>1</v>
      </c>
      <c r="O11" s="176" t="s">
        <v>196</v>
      </c>
      <c r="P11" s="176" t="s">
        <v>196</v>
      </c>
      <c r="Q11" s="176" t="s">
        <v>196</v>
      </c>
      <c r="R11" s="177" t="s">
        <v>196</v>
      </c>
    </row>
    <row r="12" spans="1:18" s="91" customFormat="1" ht="19.5" customHeight="1" x14ac:dyDescent="0.15">
      <c r="A12" s="354"/>
      <c r="B12" s="125" t="s">
        <v>138</v>
      </c>
      <c r="C12" s="200">
        <v>81</v>
      </c>
      <c r="D12" s="174" t="s">
        <v>196</v>
      </c>
      <c r="E12" s="174">
        <v>48</v>
      </c>
      <c r="F12" s="174">
        <v>8</v>
      </c>
      <c r="G12" s="174">
        <v>1</v>
      </c>
      <c r="H12" s="174">
        <v>8</v>
      </c>
      <c r="I12" s="174" t="s">
        <v>196</v>
      </c>
      <c r="J12" s="174" t="s">
        <v>196</v>
      </c>
      <c r="K12" s="174" t="s">
        <v>196</v>
      </c>
      <c r="L12" s="174">
        <v>13</v>
      </c>
      <c r="M12" s="174" t="s">
        <v>196</v>
      </c>
      <c r="N12" s="174">
        <v>3</v>
      </c>
      <c r="O12" s="174" t="s">
        <v>196</v>
      </c>
      <c r="P12" s="174" t="s">
        <v>196</v>
      </c>
      <c r="Q12" s="174" t="s">
        <v>196</v>
      </c>
      <c r="R12" s="175" t="s">
        <v>196</v>
      </c>
    </row>
    <row r="13" spans="1:18" s="91" customFormat="1" ht="19.5" customHeight="1" x14ac:dyDescent="0.15">
      <c r="A13" s="352" t="s">
        <v>141</v>
      </c>
      <c r="B13" s="124" t="s">
        <v>137</v>
      </c>
      <c r="C13" s="199">
        <v>630</v>
      </c>
      <c r="D13" s="176">
        <v>117</v>
      </c>
      <c r="E13" s="176">
        <v>96</v>
      </c>
      <c r="F13" s="176">
        <v>23</v>
      </c>
      <c r="G13" s="176">
        <v>60</v>
      </c>
      <c r="H13" s="176">
        <v>24</v>
      </c>
      <c r="I13" s="176">
        <v>9</v>
      </c>
      <c r="J13" s="176">
        <v>17</v>
      </c>
      <c r="K13" s="176">
        <v>85</v>
      </c>
      <c r="L13" s="176">
        <v>57</v>
      </c>
      <c r="M13" s="176">
        <v>22</v>
      </c>
      <c r="N13" s="176">
        <v>48</v>
      </c>
      <c r="O13" s="176">
        <v>29</v>
      </c>
      <c r="P13" s="176">
        <v>15</v>
      </c>
      <c r="Q13" s="176">
        <v>12</v>
      </c>
      <c r="R13" s="177">
        <v>16</v>
      </c>
    </row>
    <row r="14" spans="1:18" s="86" customFormat="1" ht="19.5" customHeight="1" x14ac:dyDescent="0.15">
      <c r="A14" s="354"/>
      <c r="B14" s="125" t="s">
        <v>138</v>
      </c>
      <c r="C14" s="198">
        <v>3116</v>
      </c>
      <c r="D14" s="174">
        <v>631</v>
      </c>
      <c r="E14" s="174">
        <v>533</v>
      </c>
      <c r="F14" s="174">
        <v>101</v>
      </c>
      <c r="G14" s="174">
        <v>267</v>
      </c>
      <c r="H14" s="174">
        <v>65</v>
      </c>
      <c r="I14" s="174">
        <v>24</v>
      </c>
      <c r="J14" s="174">
        <v>53</v>
      </c>
      <c r="K14" s="174">
        <v>607</v>
      </c>
      <c r="L14" s="174">
        <v>259</v>
      </c>
      <c r="M14" s="174">
        <v>93</v>
      </c>
      <c r="N14" s="174">
        <v>231</v>
      </c>
      <c r="O14" s="174">
        <v>120</v>
      </c>
      <c r="P14" s="174">
        <v>37</v>
      </c>
      <c r="Q14" s="174">
        <v>33</v>
      </c>
      <c r="R14" s="175">
        <v>62</v>
      </c>
    </row>
    <row r="15" spans="1:18" s="91" customFormat="1" ht="19.5" customHeight="1" x14ac:dyDescent="0.15">
      <c r="A15" s="352" t="s">
        <v>142</v>
      </c>
      <c r="B15" s="124" t="s">
        <v>137</v>
      </c>
      <c r="C15" s="199">
        <v>880</v>
      </c>
      <c r="D15" s="176">
        <v>125</v>
      </c>
      <c r="E15" s="176">
        <v>132</v>
      </c>
      <c r="F15" s="176">
        <v>54</v>
      </c>
      <c r="G15" s="176">
        <v>50</v>
      </c>
      <c r="H15" s="176">
        <v>19</v>
      </c>
      <c r="I15" s="176">
        <v>6</v>
      </c>
      <c r="J15" s="176">
        <v>30</v>
      </c>
      <c r="K15" s="176">
        <v>237</v>
      </c>
      <c r="L15" s="176">
        <v>36</v>
      </c>
      <c r="M15" s="176">
        <v>38</v>
      </c>
      <c r="N15" s="176">
        <v>48</v>
      </c>
      <c r="O15" s="176">
        <v>34</v>
      </c>
      <c r="P15" s="176">
        <v>14</v>
      </c>
      <c r="Q15" s="176">
        <v>13</v>
      </c>
      <c r="R15" s="177">
        <v>44</v>
      </c>
    </row>
    <row r="16" spans="1:18" s="91" customFormat="1" ht="19.5" customHeight="1" x14ac:dyDescent="0.15">
      <c r="A16" s="354"/>
      <c r="B16" s="125" t="s">
        <v>138</v>
      </c>
      <c r="C16" s="198">
        <v>14417</v>
      </c>
      <c r="D16" s="174">
        <v>797</v>
      </c>
      <c r="E16" s="174">
        <v>1251</v>
      </c>
      <c r="F16" s="174">
        <v>1232</v>
      </c>
      <c r="G16" s="174">
        <v>430</v>
      </c>
      <c r="H16" s="174">
        <v>189</v>
      </c>
      <c r="I16" s="174">
        <v>28</v>
      </c>
      <c r="J16" s="174">
        <v>266</v>
      </c>
      <c r="K16" s="174">
        <v>6944</v>
      </c>
      <c r="L16" s="174">
        <v>324</v>
      </c>
      <c r="M16" s="174">
        <v>331</v>
      </c>
      <c r="N16" s="174">
        <v>491</v>
      </c>
      <c r="O16" s="174">
        <v>464</v>
      </c>
      <c r="P16" s="174">
        <v>167</v>
      </c>
      <c r="Q16" s="174">
        <v>215</v>
      </c>
      <c r="R16" s="175">
        <v>1288</v>
      </c>
    </row>
    <row r="17" spans="1:18" s="92" customFormat="1" ht="19.5" customHeight="1" x14ac:dyDescent="0.15">
      <c r="A17" s="352" t="s">
        <v>143</v>
      </c>
      <c r="B17" s="124" t="s">
        <v>137</v>
      </c>
      <c r="C17" s="199">
        <v>2</v>
      </c>
      <c r="D17" s="176">
        <v>1</v>
      </c>
      <c r="E17" s="176" t="s">
        <v>196</v>
      </c>
      <c r="F17" s="176" t="s">
        <v>196</v>
      </c>
      <c r="G17" s="176">
        <v>1</v>
      </c>
      <c r="H17" s="176" t="s">
        <v>196</v>
      </c>
      <c r="I17" s="176" t="s">
        <v>196</v>
      </c>
      <c r="J17" s="176" t="s">
        <v>196</v>
      </c>
      <c r="K17" s="176" t="s">
        <v>196</v>
      </c>
      <c r="L17" s="176" t="s">
        <v>196</v>
      </c>
      <c r="M17" s="176" t="s">
        <v>196</v>
      </c>
      <c r="N17" s="176" t="s">
        <v>196</v>
      </c>
      <c r="O17" s="176" t="s">
        <v>196</v>
      </c>
      <c r="P17" s="176" t="s">
        <v>196</v>
      </c>
      <c r="Q17" s="176" t="s">
        <v>196</v>
      </c>
      <c r="R17" s="177" t="s">
        <v>196</v>
      </c>
    </row>
    <row r="18" spans="1:18" s="91" customFormat="1" ht="19.5" customHeight="1" x14ac:dyDescent="0.15">
      <c r="A18" s="354"/>
      <c r="B18" s="125" t="s">
        <v>138</v>
      </c>
      <c r="C18" s="200">
        <v>59</v>
      </c>
      <c r="D18" s="178">
        <v>30</v>
      </c>
      <c r="E18" s="178" t="s">
        <v>196</v>
      </c>
      <c r="F18" s="178" t="s">
        <v>196</v>
      </c>
      <c r="G18" s="178">
        <v>29</v>
      </c>
      <c r="H18" s="178" t="s">
        <v>196</v>
      </c>
      <c r="I18" s="178" t="s">
        <v>196</v>
      </c>
      <c r="J18" s="178" t="s">
        <v>196</v>
      </c>
      <c r="K18" s="178" t="s">
        <v>196</v>
      </c>
      <c r="L18" s="178" t="s">
        <v>196</v>
      </c>
      <c r="M18" s="178" t="s">
        <v>196</v>
      </c>
      <c r="N18" s="178" t="s">
        <v>196</v>
      </c>
      <c r="O18" s="178" t="s">
        <v>196</v>
      </c>
      <c r="P18" s="178" t="s">
        <v>196</v>
      </c>
      <c r="Q18" s="178" t="s">
        <v>196</v>
      </c>
      <c r="R18" s="179" t="s">
        <v>196</v>
      </c>
    </row>
    <row r="19" spans="1:18" s="91" customFormat="1" ht="19.5" customHeight="1" x14ac:dyDescent="0.15">
      <c r="A19" s="352" t="s">
        <v>144</v>
      </c>
      <c r="B19" s="124" t="s">
        <v>137</v>
      </c>
      <c r="C19" s="199">
        <v>18</v>
      </c>
      <c r="D19" s="176">
        <v>4</v>
      </c>
      <c r="E19" s="176">
        <v>2</v>
      </c>
      <c r="F19" s="176">
        <v>1</v>
      </c>
      <c r="G19" s="176" t="s">
        <v>196</v>
      </c>
      <c r="H19" s="176" t="s">
        <v>196</v>
      </c>
      <c r="I19" s="176" t="s">
        <v>196</v>
      </c>
      <c r="J19" s="176">
        <v>1</v>
      </c>
      <c r="K19" s="176">
        <v>4</v>
      </c>
      <c r="L19" s="176">
        <v>4</v>
      </c>
      <c r="M19" s="176" t="s">
        <v>196</v>
      </c>
      <c r="N19" s="176">
        <v>2</v>
      </c>
      <c r="O19" s="176" t="s">
        <v>196</v>
      </c>
      <c r="P19" s="176" t="s">
        <v>196</v>
      </c>
      <c r="Q19" s="176" t="s">
        <v>196</v>
      </c>
      <c r="R19" s="177" t="s">
        <v>196</v>
      </c>
    </row>
    <row r="20" spans="1:18" s="91" customFormat="1" ht="19.5" customHeight="1" x14ac:dyDescent="0.15">
      <c r="A20" s="354"/>
      <c r="B20" s="125" t="s">
        <v>138</v>
      </c>
      <c r="C20" s="198">
        <v>145</v>
      </c>
      <c r="D20" s="174">
        <v>76</v>
      </c>
      <c r="E20" s="174">
        <v>9</v>
      </c>
      <c r="F20" s="174">
        <v>3</v>
      </c>
      <c r="G20" s="174" t="s">
        <v>196</v>
      </c>
      <c r="H20" s="174" t="s">
        <v>196</v>
      </c>
      <c r="I20" s="174" t="s">
        <v>196</v>
      </c>
      <c r="J20" s="174">
        <v>1</v>
      </c>
      <c r="K20" s="174">
        <v>16</v>
      </c>
      <c r="L20" s="174">
        <v>37</v>
      </c>
      <c r="M20" s="174" t="s">
        <v>196</v>
      </c>
      <c r="N20" s="174">
        <v>3</v>
      </c>
      <c r="O20" s="174" t="s">
        <v>196</v>
      </c>
      <c r="P20" s="178" t="s">
        <v>196</v>
      </c>
      <c r="Q20" s="178" t="s">
        <v>196</v>
      </c>
      <c r="R20" s="179" t="s">
        <v>196</v>
      </c>
    </row>
    <row r="21" spans="1:18" s="91" customFormat="1" ht="19.5" customHeight="1" x14ac:dyDescent="0.15">
      <c r="A21" s="352" t="s">
        <v>145</v>
      </c>
      <c r="B21" s="124" t="s">
        <v>137</v>
      </c>
      <c r="C21" s="199">
        <v>163</v>
      </c>
      <c r="D21" s="176">
        <v>13</v>
      </c>
      <c r="E21" s="176">
        <v>7</v>
      </c>
      <c r="F21" s="176">
        <v>3</v>
      </c>
      <c r="G21" s="176">
        <v>11</v>
      </c>
      <c r="H21" s="176">
        <v>2</v>
      </c>
      <c r="I21" s="176" t="s">
        <v>196</v>
      </c>
      <c r="J21" s="176">
        <v>7</v>
      </c>
      <c r="K21" s="176">
        <v>83</v>
      </c>
      <c r="L21" s="176">
        <v>8</v>
      </c>
      <c r="M21" s="176">
        <v>6</v>
      </c>
      <c r="N21" s="176">
        <v>5</v>
      </c>
      <c r="O21" s="176">
        <v>5</v>
      </c>
      <c r="P21" s="176">
        <v>4</v>
      </c>
      <c r="Q21" s="176">
        <v>2</v>
      </c>
      <c r="R21" s="177">
        <v>7</v>
      </c>
    </row>
    <row r="22" spans="1:18" s="91" customFormat="1" ht="19.5" customHeight="1" x14ac:dyDescent="0.15">
      <c r="A22" s="354"/>
      <c r="B22" s="125" t="s">
        <v>138</v>
      </c>
      <c r="C22" s="198">
        <v>4290</v>
      </c>
      <c r="D22" s="174">
        <v>186</v>
      </c>
      <c r="E22" s="174">
        <v>59</v>
      </c>
      <c r="F22" s="174">
        <v>24</v>
      </c>
      <c r="G22" s="174">
        <v>176</v>
      </c>
      <c r="H22" s="174">
        <v>3</v>
      </c>
      <c r="I22" s="174" t="s">
        <v>196</v>
      </c>
      <c r="J22" s="174">
        <v>59</v>
      </c>
      <c r="K22" s="174">
        <v>3052</v>
      </c>
      <c r="L22" s="174">
        <v>139</v>
      </c>
      <c r="M22" s="174">
        <v>65</v>
      </c>
      <c r="N22" s="174">
        <v>421</v>
      </c>
      <c r="O22" s="174">
        <v>29</v>
      </c>
      <c r="P22" s="174">
        <v>16</v>
      </c>
      <c r="Q22" s="174">
        <v>18</v>
      </c>
      <c r="R22" s="175">
        <v>43</v>
      </c>
    </row>
    <row r="23" spans="1:18" s="91" customFormat="1" ht="19.5" customHeight="1" x14ac:dyDescent="0.15">
      <c r="A23" s="352" t="s">
        <v>146</v>
      </c>
      <c r="B23" s="124" t="s">
        <v>137</v>
      </c>
      <c r="C23" s="199">
        <v>1125</v>
      </c>
      <c r="D23" s="176">
        <v>379</v>
      </c>
      <c r="E23" s="176">
        <v>91</v>
      </c>
      <c r="F23" s="176">
        <v>19</v>
      </c>
      <c r="G23" s="176">
        <v>92</v>
      </c>
      <c r="H23" s="176">
        <v>18</v>
      </c>
      <c r="I23" s="176">
        <v>11</v>
      </c>
      <c r="J23" s="176">
        <v>15</v>
      </c>
      <c r="K23" s="176">
        <v>224</v>
      </c>
      <c r="L23" s="176">
        <v>146</v>
      </c>
      <c r="M23" s="176">
        <v>18</v>
      </c>
      <c r="N23" s="176">
        <v>37</v>
      </c>
      <c r="O23" s="176">
        <v>36</v>
      </c>
      <c r="P23" s="176">
        <v>13</v>
      </c>
      <c r="Q23" s="176">
        <v>7</v>
      </c>
      <c r="R23" s="177">
        <v>19</v>
      </c>
    </row>
    <row r="24" spans="1:18" s="91" customFormat="1" ht="19.5" customHeight="1" x14ac:dyDescent="0.15">
      <c r="A24" s="354"/>
      <c r="B24" s="125" t="s">
        <v>138</v>
      </c>
      <c r="C24" s="198">
        <v>8277</v>
      </c>
      <c r="D24" s="174">
        <v>2522</v>
      </c>
      <c r="E24" s="174">
        <v>544</v>
      </c>
      <c r="F24" s="174">
        <v>109</v>
      </c>
      <c r="G24" s="174">
        <v>626</v>
      </c>
      <c r="H24" s="174">
        <v>39</v>
      </c>
      <c r="I24" s="174">
        <v>37</v>
      </c>
      <c r="J24" s="174">
        <v>67</v>
      </c>
      <c r="K24" s="174">
        <v>2446</v>
      </c>
      <c r="L24" s="174">
        <v>1250</v>
      </c>
      <c r="M24" s="174">
        <v>62</v>
      </c>
      <c r="N24" s="174">
        <v>151</v>
      </c>
      <c r="O24" s="174">
        <v>177</v>
      </c>
      <c r="P24" s="174">
        <v>23</v>
      </c>
      <c r="Q24" s="174">
        <v>17</v>
      </c>
      <c r="R24" s="175">
        <v>207</v>
      </c>
    </row>
    <row r="25" spans="1:18" s="91" customFormat="1" ht="19.5" customHeight="1" x14ac:dyDescent="0.15">
      <c r="A25" s="352" t="s">
        <v>147</v>
      </c>
      <c r="B25" s="124" t="s">
        <v>137</v>
      </c>
      <c r="C25" s="197">
        <v>51</v>
      </c>
      <c r="D25" s="176">
        <v>27</v>
      </c>
      <c r="E25" s="176">
        <v>2</v>
      </c>
      <c r="F25" s="176" t="s">
        <v>196</v>
      </c>
      <c r="G25" s="176">
        <v>4</v>
      </c>
      <c r="H25" s="176" t="s">
        <v>196</v>
      </c>
      <c r="I25" s="176">
        <v>1</v>
      </c>
      <c r="J25" s="176" t="s">
        <v>196</v>
      </c>
      <c r="K25" s="176">
        <v>2</v>
      </c>
      <c r="L25" s="176">
        <v>9</v>
      </c>
      <c r="M25" s="176">
        <v>1</v>
      </c>
      <c r="N25" s="176">
        <v>2</v>
      </c>
      <c r="O25" s="176">
        <v>3</v>
      </c>
      <c r="P25" s="176" t="s">
        <v>196</v>
      </c>
      <c r="Q25" s="176" t="s">
        <v>196</v>
      </c>
      <c r="R25" s="177" t="s">
        <v>196</v>
      </c>
    </row>
    <row r="26" spans="1:18" s="91" customFormat="1" ht="19.5" customHeight="1" x14ac:dyDescent="0.15">
      <c r="A26" s="354"/>
      <c r="B26" s="125" t="s">
        <v>138</v>
      </c>
      <c r="C26" s="200">
        <v>614</v>
      </c>
      <c r="D26" s="174">
        <v>417</v>
      </c>
      <c r="E26" s="174">
        <v>13</v>
      </c>
      <c r="F26" s="114" t="s">
        <v>196</v>
      </c>
      <c r="G26" s="114">
        <v>42</v>
      </c>
      <c r="H26" s="114" t="s">
        <v>196</v>
      </c>
      <c r="I26" s="114">
        <v>1</v>
      </c>
      <c r="J26" s="114" t="s">
        <v>196</v>
      </c>
      <c r="K26" s="114">
        <v>21</v>
      </c>
      <c r="L26" s="114">
        <v>68</v>
      </c>
      <c r="M26" s="114">
        <v>2</v>
      </c>
      <c r="N26" s="114">
        <v>19</v>
      </c>
      <c r="O26" s="114">
        <v>31</v>
      </c>
      <c r="P26" s="114" t="s">
        <v>196</v>
      </c>
      <c r="Q26" s="114" t="s">
        <v>196</v>
      </c>
      <c r="R26" s="116" t="s">
        <v>196</v>
      </c>
    </row>
    <row r="27" spans="1:18" s="91" customFormat="1" ht="19.5" customHeight="1" x14ac:dyDescent="0.15">
      <c r="A27" s="352" t="s">
        <v>148</v>
      </c>
      <c r="B27" s="124" t="s">
        <v>137</v>
      </c>
      <c r="C27" s="199">
        <v>198</v>
      </c>
      <c r="D27" s="176">
        <v>78</v>
      </c>
      <c r="E27" s="177">
        <v>14</v>
      </c>
      <c r="F27" s="176">
        <v>2</v>
      </c>
      <c r="G27" s="176">
        <v>13</v>
      </c>
      <c r="H27" s="176" t="s">
        <v>196</v>
      </c>
      <c r="I27" s="176">
        <v>1</v>
      </c>
      <c r="J27" s="176">
        <v>1</v>
      </c>
      <c r="K27" s="176">
        <v>32</v>
      </c>
      <c r="L27" s="176">
        <v>44</v>
      </c>
      <c r="M27" s="176">
        <v>3</v>
      </c>
      <c r="N27" s="176">
        <v>4</v>
      </c>
      <c r="O27" s="176">
        <v>4</v>
      </c>
      <c r="P27" s="176" t="s">
        <v>196</v>
      </c>
      <c r="Q27" s="176" t="s">
        <v>196</v>
      </c>
      <c r="R27" s="177">
        <v>2</v>
      </c>
    </row>
    <row r="28" spans="1:18" ht="19.5" customHeight="1" x14ac:dyDescent="0.15">
      <c r="A28" s="353"/>
      <c r="B28" s="122" t="s">
        <v>138</v>
      </c>
      <c r="C28" s="196">
        <v>522</v>
      </c>
      <c r="D28" s="114">
        <v>155</v>
      </c>
      <c r="E28" s="116">
        <v>39</v>
      </c>
      <c r="F28" s="174">
        <v>3</v>
      </c>
      <c r="G28" s="174">
        <v>19</v>
      </c>
      <c r="H28" s="174" t="s">
        <v>196</v>
      </c>
      <c r="I28" s="174">
        <v>1</v>
      </c>
      <c r="J28" s="174">
        <v>2</v>
      </c>
      <c r="K28" s="174">
        <v>116</v>
      </c>
      <c r="L28" s="174">
        <v>146</v>
      </c>
      <c r="M28" s="174">
        <v>7</v>
      </c>
      <c r="N28" s="174">
        <v>12</v>
      </c>
      <c r="O28" s="174">
        <v>5</v>
      </c>
      <c r="P28" s="174" t="s">
        <v>196</v>
      </c>
      <c r="Q28" s="174" t="s">
        <v>196</v>
      </c>
      <c r="R28" s="175">
        <v>17</v>
      </c>
    </row>
    <row r="29" spans="1:18" ht="19.5" customHeight="1" x14ac:dyDescent="0.15">
      <c r="A29" s="352" t="s">
        <v>149</v>
      </c>
      <c r="B29" s="124" t="s">
        <v>137</v>
      </c>
      <c r="C29" s="199">
        <v>160</v>
      </c>
      <c r="D29" s="176">
        <v>65</v>
      </c>
      <c r="E29" s="176">
        <v>13</v>
      </c>
      <c r="F29" s="176">
        <v>3</v>
      </c>
      <c r="G29" s="176">
        <v>18</v>
      </c>
      <c r="H29" s="176">
        <v>4</v>
      </c>
      <c r="I29" s="176" t="s">
        <v>196</v>
      </c>
      <c r="J29" s="176">
        <v>3</v>
      </c>
      <c r="K29" s="176">
        <v>16</v>
      </c>
      <c r="L29" s="176">
        <v>21</v>
      </c>
      <c r="M29" s="176">
        <v>1</v>
      </c>
      <c r="N29" s="176">
        <v>9</v>
      </c>
      <c r="O29" s="176">
        <v>4</v>
      </c>
      <c r="P29" s="176" t="s">
        <v>196</v>
      </c>
      <c r="Q29" s="176">
        <v>1</v>
      </c>
      <c r="R29" s="177">
        <v>2</v>
      </c>
    </row>
    <row r="30" spans="1:18" ht="19.5" customHeight="1" x14ac:dyDescent="0.15">
      <c r="A30" s="354"/>
      <c r="B30" s="125" t="s">
        <v>138</v>
      </c>
      <c r="C30" s="198">
        <v>681</v>
      </c>
      <c r="D30" s="174">
        <v>292</v>
      </c>
      <c r="E30" s="174">
        <v>75</v>
      </c>
      <c r="F30" s="174">
        <v>7</v>
      </c>
      <c r="G30" s="174">
        <v>67</v>
      </c>
      <c r="H30" s="174">
        <v>9</v>
      </c>
      <c r="I30" s="174" t="s">
        <v>196</v>
      </c>
      <c r="J30" s="174">
        <v>7</v>
      </c>
      <c r="K30" s="174">
        <v>89</v>
      </c>
      <c r="L30" s="174">
        <v>107</v>
      </c>
      <c r="M30" s="174">
        <v>1</v>
      </c>
      <c r="N30" s="174">
        <v>14</v>
      </c>
      <c r="O30" s="174">
        <v>7</v>
      </c>
      <c r="P30" s="174" t="s">
        <v>196</v>
      </c>
      <c r="Q30" s="174">
        <v>1</v>
      </c>
      <c r="R30" s="175">
        <v>5</v>
      </c>
    </row>
    <row r="31" spans="1:18" ht="19.5" customHeight="1" x14ac:dyDescent="0.15">
      <c r="A31" s="352" t="s">
        <v>150</v>
      </c>
      <c r="B31" s="124" t="s">
        <v>137</v>
      </c>
      <c r="C31" s="199">
        <v>449</v>
      </c>
      <c r="D31" s="176">
        <v>175</v>
      </c>
      <c r="E31" s="176">
        <v>31</v>
      </c>
      <c r="F31" s="176">
        <v>7</v>
      </c>
      <c r="G31" s="176">
        <v>17</v>
      </c>
      <c r="H31" s="176">
        <v>7</v>
      </c>
      <c r="I31" s="176">
        <v>3</v>
      </c>
      <c r="J31" s="176">
        <v>2</v>
      </c>
      <c r="K31" s="176">
        <v>51</v>
      </c>
      <c r="L31" s="176">
        <v>96</v>
      </c>
      <c r="M31" s="176">
        <v>4</v>
      </c>
      <c r="N31" s="176">
        <v>9</v>
      </c>
      <c r="O31" s="176">
        <v>15</v>
      </c>
      <c r="P31" s="176">
        <v>7</v>
      </c>
      <c r="Q31" s="176">
        <v>11</v>
      </c>
      <c r="R31" s="177">
        <v>14</v>
      </c>
    </row>
    <row r="32" spans="1:18" ht="19.5" customHeight="1" x14ac:dyDescent="0.15">
      <c r="A32" s="354"/>
      <c r="B32" s="125" t="s">
        <v>138</v>
      </c>
      <c r="C32" s="198">
        <v>2800</v>
      </c>
      <c r="D32" s="174">
        <v>878</v>
      </c>
      <c r="E32" s="174">
        <v>228</v>
      </c>
      <c r="F32" s="174">
        <v>55</v>
      </c>
      <c r="G32" s="174">
        <v>88</v>
      </c>
      <c r="H32" s="174">
        <v>24</v>
      </c>
      <c r="I32" s="174">
        <v>5</v>
      </c>
      <c r="J32" s="174">
        <v>14</v>
      </c>
      <c r="K32" s="174">
        <v>385</v>
      </c>
      <c r="L32" s="174">
        <v>746</v>
      </c>
      <c r="M32" s="174">
        <v>20</v>
      </c>
      <c r="N32" s="174">
        <v>144</v>
      </c>
      <c r="O32" s="174">
        <v>68</v>
      </c>
      <c r="P32" s="174">
        <v>28</v>
      </c>
      <c r="Q32" s="174">
        <v>69</v>
      </c>
      <c r="R32" s="175">
        <v>48</v>
      </c>
    </row>
    <row r="33" spans="1:18" ht="19.5" customHeight="1" x14ac:dyDescent="0.15">
      <c r="A33" s="352" t="s">
        <v>151</v>
      </c>
      <c r="B33" s="124" t="s">
        <v>137</v>
      </c>
      <c r="C33" s="199">
        <v>411</v>
      </c>
      <c r="D33" s="176">
        <v>157</v>
      </c>
      <c r="E33" s="176">
        <v>35</v>
      </c>
      <c r="F33" s="176">
        <v>11</v>
      </c>
      <c r="G33" s="176">
        <v>34</v>
      </c>
      <c r="H33" s="176">
        <v>3</v>
      </c>
      <c r="I33" s="176">
        <v>3</v>
      </c>
      <c r="J33" s="176">
        <v>3</v>
      </c>
      <c r="K33" s="176">
        <v>27</v>
      </c>
      <c r="L33" s="176">
        <v>75</v>
      </c>
      <c r="M33" s="176">
        <v>14</v>
      </c>
      <c r="N33" s="176">
        <v>13</v>
      </c>
      <c r="O33" s="176">
        <v>12</v>
      </c>
      <c r="P33" s="176">
        <v>7</v>
      </c>
      <c r="Q33" s="176">
        <v>7</v>
      </c>
      <c r="R33" s="177">
        <v>10</v>
      </c>
    </row>
    <row r="34" spans="1:18" ht="19.5" customHeight="1" x14ac:dyDescent="0.15">
      <c r="A34" s="354"/>
      <c r="B34" s="125" t="s">
        <v>138</v>
      </c>
      <c r="C34" s="198">
        <v>1756</v>
      </c>
      <c r="D34" s="174">
        <v>497</v>
      </c>
      <c r="E34" s="174">
        <v>130</v>
      </c>
      <c r="F34" s="174">
        <v>97</v>
      </c>
      <c r="G34" s="174">
        <v>145</v>
      </c>
      <c r="H34" s="174">
        <v>47</v>
      </c>
      <c r="I34" s="174">
        <v>4</v>
      </c>
      <c r="J34" s="174">
        <v>45</v>
      </c>
      <c r="K34" s="174">
        <v>144</v>
      </c>
      <c r="L34" s="174">
        <v>256</v>
      </c>
      <c r="M34" s="174">
        <v>71</v>
      </c>
      <c r="N34" s="174">
        <v>125</v>
      </c>
      <c r="O34" s="174">
        <v>69</v>
      </c>
      <c r="P34" s="174">
        <v>12</v>
      </c>
      <c r="Q34" s="174">
        <v>36</v>
      </c>
      <c r="R34" s="175">
        <v>78</v>
      </c>
    </row>
    <row r="35" spans="1:18" ht="19.5" customHeight="1" x14ac:dyDescent="0.15">
      <c r="A35" s="352" t="s">
        <v>152</v>
      </c>
      <c r="B35" s="124" t="s">
        <v>137</v>
      </c>
      <c r="C35" s="199">
        <v>159</v>
      </c>
      <c r="D35" s="176">
        <v>62</v>
      </c>
      <c r="E35" s="176">
        <v>15</v>
      </c>
      <c r="F35" s="176">
        <v>2</v>
      </c>
      <c r="G35" s="176">
        <v>10</v>
      </c>
      <c r="H35" s="176">
        <v>3</v>
      </c>
      <c r="I35" s="176">
        <v>1</v>
      </c>
      <c r="J35" s="176">
        <v>4</v>
      </c>
      <c r="K35" s="176">
        <v>9</v>
      </c>
      <c r="L35" s="176">
        <v>24</v>
      </c>
      <c r="M35" s="176">
        <v>6</v>
      </c>
      <c r="N35" s="176">
        <v>7</v>
      </c>
      <c r="O35" s="176">
        <v>9</v>
      </c>
      <c r="P35" s="176">
        <v>2</v>
      </c>
      <c r="Q35" s="176">
        <v>1</v>
      </c>
      <c r="R35" s="177">
        <v>4</v>
      </c>
    </row>
    <row r="36" spans="1:18" ht="19.5" customHeight="1" x14ac:dyDescent="0.15">
      <c r="A36" s="354"/>
      <c r="B36" s="125" t="s">
        <v>138</v>
      </c>
      <c r="C36" s="198">
        <v>1720</v>
      </c>
      <c r="D36" s="174">
        <v>648</v>
      </c>
      <c r="E36" s="174">
        <v>203</v>
      </c>
      <c r="F36" s="174">
        <v>18</v>
      </c>
      <c r="G36" s="174">
        <v>157</v>
      </c>
      <c r="H36" s="174">
        <v>51</v>
      </c>
      <c r="I36" s="174">
        <v>13</v>
      </c>
      <c r="J36" s="174">
        <v>43</v>
      </c>
      <c r="K36" s="174">
        <v>146</v>
      </c>
      <c r="L36" s="174">
        <v>163</v>
      </c>
      <c r="M36" s="178">
        <v>54</v>
      </c>
      <c r="N36" s="174">
        <v>85</v>
      </c>
      <c r="O36" s="174">
        <v>71</v>
      </c>
      <c r="P36" s="174">
        <v>22</v>
      </c>
      <c r="Q36" s="174">
        <v>10</v>
      </c>
      <c r="R36" s="175">
        <v>36</v>
      </c>
    </row>
    <row r="37" spans="1:18" ht="19.5" customHeight="1" x14ac:dyDescent="0.15">
      <c r="A37" s="352" t="s">
        <v>153</v>
      </c>
      <c r="B37" s="124" t="s">
        <v>137</v>
      </c>
      <c r="C37" s="199">
        <v>316</v>
      </c>
      <c r="D37" s="176">
        <v>126</v>
      </c>
      <c r="E37" s="176">
        <v>25</v>
      </c>
      <c r="F37" s="176">
        <v>12</v>
      </c>
      <c r="G37" s="176">
        <v>37</v>
      </c>
      <c r="H37" s="176">
        <v>5</v>
      </c>
      <c r="I37" s="176">
        <v>2</v>
      </c>
      <c r="J37" s="176">
        <v>6</v>
      </c>
      <c r="K37" s="176">
        <v>21</v>
      </c>
      <c r="L37" s="176">
        <v>45</v>
      </c>
      <c r="M37" s="176">
        <v>7</v>
      </c>
      <c r="N37" s="176">
        <v>7</v>
      </c>
      <c r="O37" s="176">
        <v>9</v>
      </c>
      <c r="P37" s="176">
        <v>2</v>
      </c>
      <c r="Q37" s="176">
        <v>5</v>
      </c>
      <c r="R37" s="177">
        <v>7</v>
      </c>
    </row>
    <row r="38" spans="1:18" ht="19.5" customHeight="1" x14ac:dyDescent="0.15">
      <c r="A38" s="354"/>
      <c r="B38" s="125" t="s">
        <v>138</v>
      </c>
      <c r="C38" s="198">
        <v>4820</v>
      </c>
      <c r="D38" s="174">
        <v>2066</v>
      </c>
      <c r="E38" s="174">
        <v>584</v>
      </c>
      <c r="F38" s="174">
        <v>137</v>
      </c>
      <c r="G38" s="174">
        <v>553</v>
      </c>
      <c r="H38" s="174">
        <v>32</v>
      </c>
      <c r="I38" s="174">
        <v>23</v>
      </c>
      <c r="J38" s="174">
        <v>46</v>
      </c>
      <c r="K38" s="174">
        <v>446</v>
      </c>
      <c r="L38" s="174">
        <v>499</v>
      </c>
      <c r="M38" s="174">
        <v>86</v>
      </c>
      <c r="N38" s="174">
        <v>36</v>
      </c>
      <c r="O38" s="174">
        <v>68</v>
      </c>
      <c r="P38" s="174">
        <v>16</v>
      </c>
      <c r="Q38" s="174">
        <v>93</v>
      </c>
      <c r="R38" s="175">
        <v>135</v>
      </c>
    </row>
    <row r="39" spans="1:18" ht="19.5" customHeight="1" x14ac:dyDescent="0.15">
      <c r="A39" s="352" t="s">
        <v>154</v>
      </c>
      <c r="B39" s="124" t="s">
        <v>137</v>
      </c>
      <c r="C39" s="199">
        <v>36</v>
      </c>
      <c r="D39" s="176">
        <v>8</v>
      </c>
      <c r="E39" s="176">
        <v>4</v>
      </c>
      <c r="F39" s="176">
        <v>2</v>
      </c>
      <c r="G39" s="176">
        <v>4</v>
      </c>
      <c r="H39" s="176">
        <v>1</v>
      </c>
      <c r="I39" s="176">
        <v>2</v>
      </c>
      <c r="J39" s="176">
        <v>1</v>
      </c>
      <c r="K39" s="176">
        <v>3</v>
      </c>
      <c r="L39" s="176">
        <v>1</v>
      </c>
      <c r="M39" s="176">
        <v>2</v>
      </c>
      <c r="N39" s="176">
        <v>2</v>
      </c>
      <c r="O39" s="176">
        <v>2</v>
      </c>
      <c r="P39" s="176">
        <v>2</v>
      </c>
      <c r="Q39" s="176">
        <v>1</v>
      </c>
      <c r="R39" s="177">
        <v>1</v>
      </c>
    </row>
    <row r="40" spans="1:18" ht="19.5" customHeight="1" x14ac:dyDescent="0.15">
      <c r="A40" s="354"/>
      <c r="B40" s="125" t="s">
        <v>138</v>
      </c>
      <c r="C40" s="198">
        <v>518</v>
      </c>
      <c r="D40" s="174">
        <v>352</v>
      </c>
      <c r="E40" s="174">
        <v>24</v>
      </c>
      <c r="F40" s="174">
        <v>15</v>
      </c>
      <c r="G40" s="174">
        <v>24</v>
      </c>
      <c r="H40" s="174">
        <v>3</v>
      </c>
      <c r="I40" s="174">
        <v>7</v>
      </c>
      <c r="J40" s="174">
        <v>4</v>
      </c>
      <c r="K40" s="174">
        <v>19</v>
      </c>
      <c r="L40" s="174">
        <v>5</v>
      </c>
      <c r="M40" s="174">
        <v>9</v>
      </c>
      <c r="N40" s="174">
        <v>17</v>
      </c>
      <c r="O40" s="174">
        <v>20</v>
      </c>
      <c r="P40" s="174">
        <v>11</v>
      </c>
      <c r="Q40" s="174">
        <v>2</v>
      </c>
      <c r="R40" s="175">
        <v>6</v>
      </c>
    </row>
    <row r="41" spans="1:18" ht="19.5" customHeight="1" x14ac:dyDescent="0.15">
      <c r="A41" s="352" t="s">
        <v>155</v>
      </c>
      <c r="B41" s="124" t="s">
        <v>137</v>
      </c>
      <c r="C41" s="199">
        <v>269</v>
      </c>
      <c r="D41" s="176">
        <v>78</v>
      </c>
      <c r="E41" s="176">
        <v>27</v>
      </c>
      <c r="F41" s="176">
        <v>7</v>
      </c>
      <c r="G41" s="176">
        <v>20</v>
      </c>
      <c r="H41" s="176">
        <v>7</v>
      </c>
      <c r="I41" s="176">
        <v>4</v>
      </c>
      <c r="J41" s="176">
        <v>5</v>
      </c>
      <c r="K41" s="176">
        <v>53</v>
      </c>
      <c r="L41" s="176">
        <v>20</v>
      </c>
      <c r="M41" s="176">
        <v>6</v>
      </c>
      <c r="N41" s="176">
        <v>11</v>
      </c>
      <c r="O41" s="176">
        <v>13</v>
      </c>
      <c r="P41" s="176">
        <v>8</v>
      </c>
      <c r="Q41" s="176">
        <v>4</v>
      </c>
      <c r="R41" s="177">
        <v>6</v>
      </c>
    </row>
    <row r="42" spans="1:18" ht="19.5" customHeight="1" x14ac:dyDescent="0.15">
      <c r="A42" s="354"/>
      <c r="B42" s="125" t="s">
        <v>138</v>
      </c>
      <c r="C42" s="198">
        <v>1431</v>
      </c>
      <c r="D42" s="174">
        <v>380</v>
      </c>
      <c r="E42" s="174">
        <v>96</v>
      </c>
      <c r="F42" s="174">
        <v>21</v>
      </c>
      <c r="G42" s="174">
        <v>145</v>
      </c>
      <c r="H42" s="174">
        <v>15</v>
      </c>
      <c r="I42" s="174">
        <v>65</v>
      </c>
      <c r="J42" s="174">
        <v>20</v>
      </c>
      <c r="K42" s="174">
        <v>382</v>
      </c>
      <c r="L42" s="174">
        <v>99</v>
      </c>
      <c r="M42" s="174">
        <v>21</v>
      </c>
      <c r="N42" s="174">
        <v>60</v>
      </c>
      <c r="O42" s="174">
        <v>80</v>
      </c>
      <c r="P42" s="174">
        <v>14</v>
      </c>
      <c r="Q42" s="174">
        <v>8</v>
      </c>
      <c r="R42" s="175">
        <v>25</v>
      </c>
    </row>
    <row r="43" spans="1:18" ht="19.5" customHeight="1" x14ac:dyDescent="0.15">
      <c r="A43" s="352" t="s">
        <v>156</v>
      </c>
      <c r="B43" s="124" t="s">
        <v>137</v>
      </c>
      <c r="C43" s="199">
        <v>56</v>
      </c>
      <c r="D43" s="176">
        <v>16</v>
      </c>
      <c r="E43" s="176">
        <v>4</v>
      </c>
      <c r="F43" s="176">
        <v>2</v>
      </c>
      <c r="G43" s="176">
        <v>7</v>
      </c>
      <c r="H43" s="176">
        <v>2</v>
      </c>
      <c r="I43" s="176">
        <v>2</v>
      </c>
      <c r="J43" s="176">
        <v>2</v>
      </c>
      <c r="K43" s="176">
        <v>6</v>
      </c>
      <c r="L43" s="176">
        <v>2</v>
      </c>
      <c r="M43" s="176">
        <v>2</v>
      </c>
      <c r="N43" s="176">
        <v>2</v>
      </c>
      <c r="O43" s="176">
        <v>3</v>
      </c>
      <c r="P43" s="176">
        <v>2</v>
      </c>
      <c r="Q43" s="176">
        <v>2</v>
      </c>
      <c r="R43" s="177">
        <v>2</v>
      </c>
    </row>
    <row r="44" spans="1:18" ht="19.5" customHeight="1" x14ac:dyDescent="0.15">
      <c r="A44" s="355"/>
      <c r="B44" s="123" t="s">
        <v>138</v>
      </c>
      <c r="C44" s="201">
        <v>1237</v>
      </c>
      <c r="D44" s="118">
        <v>713</v>
      </c>
      <c r="E44" s="118">
        <v>17</v>
      </c>
      <c r="F44" s="118">
        <v>5</v>
      </c>
      <c r="G44" s="118">
        <v>228</v>
      </c>
      <c r="H44" s="118">
        <v>5</v>
      </c>
      <c r="I44" s="118">
        <v>4</v>
      </c>
      <c r="J44" s="118">
        <v>5</v>
      </c>
      <c r="K44" s="118">
        <v>150</v>
      </c>
      <c r="L44" s="118">
        <v>64</v>
      </c>
      <c r="M44" s="118">
        <v>5</v>
      </c>
      <c r="N44" s="118">
        <v>6</v>
      </c>
      <c r="O44" s="118">
        <v>20</v>
      </c>
      <c r="P44" s="118">
        <v>5</v>
      </c>
      <c r="Q44" s="118">
        <v>5</v>
      </c>
      <c r="R44" s="120">
        <v>5</v>
      </c>
    </row>
    <row r="45" spans="1:18" ht="16.149999999999999" customHeight="1" x14ac:dyDescent="0.15">
      <c r="A45" s="82" t="s">
        <v>197</v>
      </c>
    </row>
    <row r="46" spans="1:18" ht="16.149999999999999" customHeight="1" x14ac:dyDescent="0.15"/>
    <row r="47" spans="1:18" ht="16.149999999999999" customHeight="1" x14ac:dyDescent="0.15"/>
    <row r="48" spans="1:18" ht="16.149999999999999" customHeight="1" x14ac:dyDescent="0.15"/>
    <row r="49" spans="1:21" ht="16.149999999999999" customHeight="1" x14ac:dyDescent="0.15"/>
    <row r="50" spans="1:21" ht="16.149999999999999" customHeight="1" x14ac:dyDescent="0.15"/>
    <row r="51" spans="1:21" ht="16.149999999999999" customHeight="1" x14ac:dyDescent="0.15"/>
    <row r="52" spans="1:21" ht="16.149999999999999" customHeight="1" x14ac:dyDescent="0.15"/>
    <row r="53" spans="1:21" ht="16.149999999999999" customHeight="1" x14ac:dyDescent="0.15"/>
    <row r="54" spans="1:21" ht="13.5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</row>
    <row r="55" spans="1:21" ht="13.5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7"/>
      <c r="P55" s="77"/>
      <c r="Q55" s="77"/>
      <c r="R55" s="77"/>
    </row>
    <row r="56" spans="1:21" ht="7.5" customHeight="1" x14ac:dyDescent="0.1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4"/>
      <c r="P56" s="74"/>
      <c r="Q56" s="74"/>
      <c r="R56" s="74"/>
    </row>
    <row r="57" spans="1:21" ht="12.75" customHeight="1" x14ac:dyDescent="0.15">
      <c r="A57" s="74"/>
      <c r="B57" s="74"/>
      <c r="C57" s="74"/>
      <c r="D57" s="78"/>
      <c r="E57" s="78"/>
      <c r="F57" s="78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21" ht="13.5" x14ac:dyDescent="0.15">
      <c r="A58" s="180"/>
      <c r="B58" s="356" t="s">
        <v>70</v>
      </c>
      <c r="C58" s="338"/>
      <c r="D58" s="338" t="s">
        <v>71</v>
      </c>
      <c r="E58" s="338"/>
      <c r="F58" s="338" t="s">
        <v>72</v>
      </c>
      <c r="G58" s="338"/>
      <c r="H58" s="338" t="s">
        <v>73</v>
      </c>
      <c r="I58" s="338"/>
      <c r="J58" s="338" t="s">
        <v>74</v>
      </c>
      <c r="K58" s="338"/>
      <c r="L58" s="338" t="s">
        <v>75</v>
      </c>
      <c r="M58" s="338"/>
      <c r="N58" s="338" t="s">
        <v>76</v>
      </c>
      <c r="O58" s="339"/>
      <c r="P58" s="339" t="s">
        <v>77</v>
      </c>
      <c r="Q58" s="358"/>
      <c r="R58" s="338" t="s">
        <v>78</v>
      </c>
      <c r="S58" s="339"/>
      <c r="T58" s="338" t="s">
        <v>129</v>
      </c>
      <c r="U58" s="339"/>
    </row>
    <row r="59" spans="1:21" ht="11.25" customHeight="1" x14ac:dyDescent="0.15">
      <c r="A59" s="181"/>
      <c r="B59" s="357" t="s">
        <v>59</v>
      </c>
      <c r="C59" s="332"/>
      <c r="D59" s="328" t="s">
        <v>60</v>
      </c>
      <c r="E59" s="329"/>
      <c r="F59" s="331" t="s">
        <v>61</v>
      </c>
      <c r="G59" s="332"/>
      <c r="H59" s="328" t="s">
        <v>36</v>
      </c>
      <c r="I59" s="329"/>
      <c r="J59" s="330" t="s">
        <v>62</v>
      </c>
      <c r="K59" s="330"/>
      <c r="L59" s="330" t="s">
        <v>54</v>
      </c>
      <c r="M59" s="330"/>
      <c r="N59" s="330" t="s">
        <v>6</v>
      </c>
      <c r="O59" s="330"/>
      <c r="P59" s="328" t="s">
        <v>37</v>
      </c>
      <c r="Q59" s="359"/>
      <c r="R59" s="344" t="s">
        <v>63</v>
      </c>
      <c r="S59" s="345"/>
      <c r="T59" s="344" t="s">
        <v>130</v>
      </c>
      <c r="U59" s="345"/>
    </row>
    <row r="60" spans="1:21" ht="22.5" x14ac:dyDescent="0.15">
      <c r="A60" s="143" t="s">
        <v>85</v>
      </c>
      <c r="B60" s="144" t="s">
        <v>84</v>
      </c>
      <c r="C60" s="146" t="s">
        <v>85</v>
      </c>
      <c r="D60" s="146" t="s">
        <v>84</v>
      </c>
      <c r="E60" s="146" t="s">
        <v>85</v>
      </c>
      <c r="F60" s="146" t="s">
        <v>84</v>
      </c>
      <c r="G60" s="146" t="s">
        <v>85</v>
      </c>
      <c r="H60" s="146" t="s">
        <v>84</v>
      </c>
      <c r="I60" s="146" t="s">
        <v>85</v>
      </c>
      <c r="J60" s="146" t="s">
        <v>84</v>
      </c>
      <c r="K60" s="146" t="s">
        <v>85</v>
      </c>
      <c r="L60" s="146" t="s">
        <v>84</v>
      </c>
      <c r="M60" s="146" t="s">
        <v>85</v>
      </c>
      <c r="N60" s="146" t="s">
        <v>84</v>
      </c>
      <c r="O60" s="146" t="s">
        <v>85</v>
      </c>
      <c r="P60" s="146" t="s">
        <v>84</v>
      </c>
      <c r="Q60" s="146" t="s">
        <v>85</v>
      </c>
      <c r="R60" s="146" t="s">
        <v>84</v>
      </c>
      <c r="S60" s="143" t="s">
        <v>85</v>
      </c>
      <c r="T60" s="146" t="s">
        <v>84</v>
      </c>
      <c r="U60" s="143" t="s">
        <v>85</v>
      </c>
    </row>
    <row r="61" spans="1:21" ht="12" customHeight="1" x14ac:dyDescent="0.15">
      <c r="A61" s="111">
        <v>8277</v>
      </c>
      <c r="B61" s="113">
        <v>51</v>
      </c>
      <c r="C61" s="110">
        <v>614</v>
      </c>
      <c r="D61" s="108">
        <v>198</v>
      </c>
      <c r="E61" s="108">
        <v>522</v>
      </c>
      <c r="F61" s="108">
        <v>160</v>
      </c>
      <c r="G61" s="108">
        <v>681</v>
      </c>
      <c r="H61" s="108">
        <v>449</v>
      </c>
      <c r="I61" s="108">
        <v>2800</v>
      </c>
      <c r="J61" s="108">
        <v>411</v>
      </c>
      <c r="K61" s="108">
        <v>1756</v>
      </c>
      <c r="L61" s="108">
        <v>159</v>
      </c>
      <c r="M61" s="108">
        <v>1720</v>
      </c>
      <c r="N61" s="108">
        <v>316</v>
      </c>
      <c r="O61" s="108">
        <v>4820</v>
      </c>
      <c r="P61" s="108">
        <v>36</v>
      </c>
      <c r="Q61" s="111">
        <v>518</v>
      </c>
      <c r="R61" s="108">
        <v>269</v>
      </c>
      <c r="S61" s="111">
        <v>1431</v>
      </c>
      <c r="T61" s="108">
        <v>56</v>
      </c>
      <c r="U61" s="111">
        <v>1237</v>
      </c>
    </row>
    <row r="62" spans="1:21" ht="7.5" customHeight="1" x14ac:dyDescent="0.15">
      <c r="A62" s="116">
        <v>2522</v>
      </c>
      <c r="B62" s="117">
        <v>27</v>
      </c>
      <c r="C62" s="114">
        <v>417</v>
      </c>
      <c r="D62" s="114">
        <v>78</v>
      </c>
      <c r="E62" s="114">
        <v>155</v>
      </c>
      <c r="F62" s="114">
        <v>65</v>
      </c>
      <c r="G62" s="114">
        <v>292</v>
      </c>
      <c r="H62" s="114">
        <v>175</v>
      </c>
      <c r="I62" s="114">
        <v>878</v>
      </c>
      <c r="J62" s="114">
        <v>157</v>
      </c>
      <c r="K62" s="114">
        <v>497</v>
      </c>
      <c r="L62" s="114">
        <v>62</v>
      </c>
      <c r="M62" s="114">
        <v>648</v>
      </c>
      <c r="N62" s="114">
        <v>126</v>
      </c>
      <c r="O62" s="114">
        <v>2066</v>
      </c>
      <c r="P62" s="114">
        <v>8</v>
      </c>
      <c r="Q62" s="116">
        <v>352</v>
      </c>
      <c r="R62" s="114">
        <v>78</v>
      </c>
      <c r="S62" s="116">
        <v>380</v>
      </c>
      <c r="T62" s="114">
        <v>16</v>
      </c>
      <c r="U62" s="116">
        <v>713</v>
      </c>
    </row>
    <row r="63" spans="1:21" ht="12" x14ac:dyDescent="0.15">
      <c r="A63" s="116">
        <v>544</v>
      </c>
      <c r="B63" s="117">
        <v>2</v>
      </c>
      <c r="C63" s="114">
        <v>13</v>
      </c>
      <c r="D63" s="114">
        <v>14</v>
      </c>
      <c r="E63" s="114">
        <v>39</v>
      </c>
      <c r="F63" s="114">
        <v>13</v>
      </c>
      <c r="G63" s="114">
        <v>75</v>
      </c>
      <c r="H63" s="114">
        <v>31</v>
      </c>
      <c r="I63" s="114">
        <v>228</v>
      </c>
      <c r="J63" s="114">
        <v>35</v>
      </c>
      <c r="K63" s="114">
        <v>130</v>
      </c>
      <c r="L63" s="114">
        <v>15</v>
      </c>
      <c r="M63" s="114">
        <v>203</v>
      </c>
      <c r="N63" s="114">
        <v>25</v>
      </c>
      <c r="O63" s="114">
        <v>584</v>
      </c>
      <c r="P63" s="114">
        <v>4</v>
      </c>
      <c r="Q63" s="116">
        <v>24</v>
      </c>
      <c r="R63" s="114">
        <v>27</v>
      </c>
      <c r="S63" s="116">
        <v>96</v>
      </c>
      <c r="T63" s="114">
        <v>4</v>
      </c>
      <c r="U63" s="116">
        <v>17</v>
      </c>
    </row>
    <row r="64" spans="1:21" ht="12" x14ac:dyDescent="0.15">
      <c r="A64" s="116">
        <v>109</v>
      </c>
      <c r="B64" s="117" t="s">
        <v>7</v>
      </c>
      <c r="C64" s="114" t="s">
        <v>7</v>
      </c>
      <c r="D64" s="114">
        <v>2</v>
      </c>
      <c r="E64" s="114">
        <v>3</v>
      </c>
      <c r="F64" s="114">
        <v>3</v>
      </c>
      <c r="G64" s="114">
        <v>7</v>
      </c>
      <c r="H64" s="114">
        <v>7</v>
      </c>
      <c r="I64" s="114">
        <v>55</v>
      </c>
      <c r="J64" s="114">
        <v>11</v>
      </c>
      <c r="K64" s="114">
        <v>97</v>
      </c>
      <c r="L64" s="114">
        <v>2</v>
      </c>
      <c r="M64" s="114">
        <v>18</v>
      </c>
      <c r="N64" s="114">
        <v>12</v>
      </c>
      <c r="O64" s="114">
        <v>137</v>
      </c>
      <c r="P64" s="114">
        <v>2</v>
      </c>
      <c r="Q64" s="114">
        <v>15</v>
      </c>
      <c r="R64" s="114">
        <v>7</v>
      </c>
      <c r="S64" s="116">
        <v>21</v>
      </c>
      <c r="T64" s="114">
        <v>2</v>
      </c>
      <c r="U64" s="116">
        <v>5</v>
      </c>
    </row>
    <row r="65" spans="1:21" ht="12" x14ac:dyDescent="0.15">
      <c r="A65" s="116">
        <v>626</v>
      </c>
      <c r="B65" s="117">
        <v>4</v>
      </c>
      <c r="C65" s="114">
        <v>42</v>
      </c>
      <c r="D65" s="114">
        <v>13</v>
      </c>
      <c r="E65" s="114">
        <v>19</v>
      </c>
      <c r="F65" s="114">
        <v>18</v>
      </c>
      <c r="G65" s="114">
        <v>67</v>
      </c>
      <c r="H65" s="114">
        <v>17</v>
      </c>
      <c r="I65" s="114">
        <v>88</v>
      </c>
      <c r="J65" s="114">
        <v>34</v>
      </c>
      <c r="K65" s="114">
        <v>145</v>
      </c>
      <c r="L65" s="114">
        <v>10</v>
      </c>
      <c r="M65" s="114">
        <v>157</v>
      </c>
      <c r="N65" s="114">
        <v>37</v>
      </c>
      <c r="O65" s="114">
        <v>553</v>
      </c>
      <c r="P65" s="114">
        <v>4</v>
      </c>
      <c r="Q65" s="116">
        <v>24</v>
      </c>
      <c r="R65" s="114">
        <v>20</v>
      </c>
      <c r="S65" s="116">
        <v>145</v>
      </c>
      <c r="T65" s="114">
        <v>7</v>
      </c>
      <c r="U65" s="116">
        <v>228</v>
      </c>
    </row>
    <row r="66" spans="1:21" ht="12" x14ac:dyDescent="0.15">
      <c r="A66" s="116">
        <v>39</v>
      </c>
      <c r="B66" s="117" t="s">
        <v>7</v>
      </c>
      <c r="C66" s="114" t="s">
        <v>7</v>
      </c>
      <c r="D66" s="114" t="s">
        <v>7</v>
      </c>
      <c r="E66" s="114" t="s">
        <v>7</v>
      </c>
      <c r="F66" s="114">
        <v>4</v>
      </c>
      <c r="G66" s="114">
        <v>9</v>
      </c>
      <c r="H66" s="114">
        <v>7</v>
      </c>
      <c r="I66" s="114">
        <v>24</v>
      </c>
      <c r="J66" s="114">
        <v>3</v>
      </c>
      <c r="K66" s="114">
        <v>47</v>
      </c>
      <c r="L66" s="114">
        <v>3</v>
      </c>
      <c r="M66" s="114">
        <v>51</v>
      </c>
      <c r="N66" s="114">
        <v>5</v>
      </c>
      <c r="O66" s="114">
        <v>32</v>
      </c>
      <c r="P66" s="114">
        <v>1</v>
      </c>
      <c r="Q66" s="114">
        <v>3</v>
      </c>
      <c r="R66" s="114">
        <v>7</v>
      </c>
      <c r="S66" s="116">
        <v>15</v>
      </c>
      <c r="T66" s="114">
        <v>2</v>
      </c>
      <c r="U66" s="116">
        <v>5</v>
      </c>
    </row>
    <row r="67" spans="1:21" ht="7.5" customHeight="1" x14ac:dyDescent="0.15">
      <c r="A67" s="116">
        <v>37</v>
      </c>
      <c r="B67" s="117">
        <v>1</v>
      </c>
      <c r="C67" s="114">
        <v>1</v>
      </c>
      <c r="D67" s="114">
        <v>1</v>
      </c>
      <c r="E67" s="114">
        <v>1</v>
      </c>
      <c r="F67" s="114" t="s">
        <v>7</v>
      </c>
      <c r="G67" s="114" t="s">
        <v>7</v>
      </c>
      <c r="H67" s="114">
        <v>3</v>
      </c>
      <c r="I67" s="114">
        <v>5</v>
      </c>
      <c r="J67" s="114">
        <v>3</v>
      </c>
      <c r="K67" s="114">
        <v>4</v>
      </c>
      <c r="L67" s="114">
        <v>1</v>
      </c>
      <c r="M67" s="114">
        <v>13</v>
      </c>
      <c r="N67" s="114">
        <v>2</v>
      </c>
      <c r="O67" s="114">
        <v>23</v>
      </c>
      <c r="P67" s="114">
        <v>2</v>
      </c>
      <c r="Q67" s="114">
        <v>7</v>
      </c>
      <c r="R67" s="114">
        <v>4</v>
      </c>
      <c r="S67" s="116">
        <v>65</v>
      </c>
      <c r="T67" s="114">
        <v>2</v>
      </c>
      <c r="U67" s="116">
        <v>4</v>
      </c>
    </row>
    <row r="68" spans="1:21" ht="12" x14ac:dyDescent="0.15">
      <c r="A68" s="116">
        <v>67</v>
      </c>
      <c r="B68" s="117" t="s">
        <v>7</v>
      </c>
      <c r="C68" s="114" t="s">
        <v>7</v>
      </c>
      <c r="D68" s="114">
        <v>1</v>
      </c>
      <c r="E68" s="114">
        <v>2</v>
      </c>
      <c r="F68" s="114">
        <v>3</v>
      </c>
      <c r="G68" s="114">
        <v>7</v>
      </c>
      <c r="H68" s="114">
        <v>2</v>
      </c>
      <c r="I68" s="114">
        <v>14</v>
      </c>
      <c r="J68" s="114">
        <v>3</v>
      </c>
      <c r="K68" s="114">
        <v>45</v>
      </c>
      <c r="L68" s="114">
        <v>4</v>
      </c>
      <c r="M68" s="114">
        <v>43</v>
      </c>
      <c r="N68" s="114">
        <v>6</v>
      </c>
      <c r="O68" s="114">
        <v>46</v>
      </c>
      <c r="P68" s="114">
        <v>1</v>
      </c>
      <c r="Q68" s="114">
        <v>4</v>
      </c>
      <c r="R68" s="114">
        <v>5</v>
      </c>
      <c r="S68" s="116">
        <v>20</v>
      </c>
      <c r="T68" s="114">
        <v>2</v>
      </c>
      <c r="U68" s="116">
        <v>5</v>
      </c>
    </row>
    <row r="69" spans="1:21" ht="12" x14ac:dyDescent="0.15">
      <c r="A69" s="116">
        <v>2446</v>
      </c>
      <c r="B69" s="117">
        <v>2</v>
      </c>
      <c r="C69" s="114">
        <v>21</v>
      </c>
      <c r="D69" s="114">
        <v>32</v>
      </c>
      <c r="E69" s="114">
        <v>116</v>
      </c>
      <c r="F69" s="114">
        <v>16</v>
      </c>
      <c r="G69" s="114">
        <v>89</v>
      </c>
      <c r="H69" s="114">
        <v>51</v>
      </c>
      <c r="I69" s="114">
        <v>385</v>
      </c>
      <c r="J69" s="114">
        <v>27</v>
      </c>
      <c r="K69" s="114">
        <v>144</v>
      </c>
      <c r="L69" s="114">
        <v>9</v>
      </c>
      <c r="M69" s="114">
        <v>146</v>
      </c>
      <c r="N69" s="114">
        <v>21</v>
      </c>
      <c r="O69" s="114">
        <v>446</v>
      </c>
      <c r="P69" s="114">
        <v>3</v>
      </c>
      <c r="Q69" s="116">
        <v>19</v>
      </c>
      <c r="R69" s="114">
        <v>53</v>
      </c>
      <c r="S69" s="116">
        <v>382</v>
      </c>
      <c r="T69" s="114">
        <v>6</v>
      </c>
      <c r="U69" s="116">
        <v>150</v>
      </c>
    </row>
    <row r="70" spans="1:21" ht="12" x14ac:dyDescent="0.15">
      <c r="A70" s="116">
        <v>1250</v>
      </c>
      <c r="B70" s="117">
        <v>9</v>
      </c>
      <c r="C70" s="114">
        <v>68</v>
      </c>
      <c r="D70" s="114">
        <v>44</v>
      </c>
      <c r="E70" s="114">
        <v>146</v>
      </c>
      <c r="F70" s="114">
        <v>21</v>
      </c>
      <c r="G70" s="114">
        <v>107</v>
      </c>
      <c r="H70" s="114">
        <v>96</v>
      </c>
      <c r="I70" s="114">
        <v>746</v>
      </c>
      <c r="J70" s="114">
        <v>75</v>
      </c>
      <c r="K70" s="114">
        <v>256</v>
      </c>
      <c r="L70" s="114">
        <v>24</v>
      </c>
      <c r="M70" s="114">
        <v>163</v>
      </c>
      <c r="N70" s="114">
        <v>45</v>
      </c>
      <c r="O70" s="114">
        <v>499</v>
      </c>
      <c r="P70" s="114">
        <v>1</v>
      </c>
      <c r="Q70" s="114">
        <v>5</v>
      </c>
      <c r="R70" s="114">
        <v>20</v>
      </c>
      <c r="S70" s="116">
        <v>99</v>
      </c>
      <c r="T70" s="114">
        <v>2</v>
      </c>
      <c r="U70" s="116">
        <v>64</v>
      </c>
    </row>
    <row r="71" spans="1:21" ht="12.75" customHeight="1" x14ac:dyDescent="0.15">
      <c r="A71" s="116">
        <v>62</v>
      </c>
      <c r="B71" s="117">
        <v>1</v>
      </c>
      <c r="C71" s="114">
        <v>2</v>
      </c>
      <c r="D71" s="114">
        <v>3</v>
      </c>
      <c r="E71" s="114">
        <v>7</v>
      </c>
      <c r="F71" s="114">
        <v>1</v>
      </c>
      <c r="G71" s="114">
        <v>1</v>
      </c>
      <c r="H71" s="114">
        <v>4</v>
      </c>
      <c r="I71" s="114">
        <v>20</v>
      </c>
      <c r="J71" s="114">
        <v>14</v>
      </c>
      <c r="K71" s="114">
        <v>71</v>
      </c>
      <c r="L71" s="114">
        <v>6</v>
      </c>
      <c r="M71" s="115">
        <v>54</v>
      </c>
      <c r="N71" s="114">
        <v>7</v>
      </c>
      <c r="O71" s="114">
        <v>86</v>
      </c>
      <c r="P71" s="114">
        <v>2</v>
      </c>
      <c r="Q71" s="114">
        <v>9</v>
      </c>
      <c r="R71" s="114">
        <v>6</v>
      </c>
      <c r="S71" s="116">
        <v>21</v>
      </c>
      <c r="T71" s="114">
        <v>2</v>
      </c>
      <c r="U71" s="116">
        <v>5</v>
      </c>
    </row>
    <row r="72" spans="1:21" ht="12" x14ac:dyDescent="0.15">
      <c r="A72" s="116">
        <v>151</v>
      </c>
      <c r="B72" s="117">
        <v>2</v>
      </c>
      <c r="C72" s="114">
        <v>19</v>
      </c>
      <c r="D72" s="114">
        <v>4</v>
      </c>
      <c r="E72" s="114">
        <v>12</v>
      </c>
      <c r="F72" s="114">
        <v>9</v>
      </c>
      <c r="G72" s="114">
        <v>14</v>
      </c>
      <c r="H72" s="114">
        <v>9</v>
      </c>
      <c r="I72" s="114">
        <v>144</v>
      </c>
      <c r="J72" s="114">
        <v>13</v>
      </c>
      <c r="K72" s="114">
        <v>125</v>
      </c>
      <c r="L72" s="114">
        <v>7</v>
      </c>
      <c r="M72" s="114">
        <v>85</v>
      </c>
      <c r="N72" s="114">
        <v>7</v>
      </c>
      <c r="O72" s="114">
        <v>36</v>
      </c>
      <c r="P72" s="114">
        <v>2</v>
      </c>
      <c r="Q72" s="114">
        <v>17</v>
      </c>
      <c r="R72" s="114">
        <v>11</v>
      </c>
      <c r="S72" s="116">
        <v>60</v>
      </c>
      <c r="T72" s="114">
        <v>2</v>
      </c>
      <c r="U72" s="116">
        <v>6</v>
      </c>
    </row>
    <row r="73" spans="1:21" ht="7.5" customHeight="1" x14ac:dyDescent="0.15">
      <c r="A73" s="116">
        <v>177</v>
      </c>
      <c r="B73" s="117">
        <v>3</v>
      </c>
      <c r="C73" s="114">
        <v>31</v>
      </c>
      <c r="D73" s="114">
        <v>4</v>
      </c>
      <c r="E73" s="114">
        <v>5</v>
      </c>
      <c r="F73" s="114">
        <v>4</v>
      </c>
      <c r="G73" s="114">
        <v>7</v>
      </c>
      <c r="H73" s="114">
        <v>15</v>
      </c>
      <c r="I73" s="114">
        <v>68</v>
      </c>
      <c r="J73" s="114">
        <v>12</v>
      </c>
      <c r="K73" s="114">
        <v>69</v>
      </c>
      <c r="L73" s="114">
        <v>9</v>
      </c>
      <c r="M73" s="114">
        <v>71</v>
      </c>
      <c r="N73" s="114">
        <v>9</v>
      </c>
      <c r="O73" s="114">
        <v>68</v>
      </c>
      <c r="P73" s="114">
        <v>2</v>
      </c>
      <c r="Q73" s="114">
        <v>20</v>
      </c>
      <c r="R73" s="114">
        <v>13</v>
      </c>
      <c r="S73" s="116">
        <v>80</v>
      </c>
      <c r="T73" s="114">
        <v>3</v>
      </c>
      <c r="U73" s="116">
        <v>20</v>
      </c>
    </row>
    <row r="74" spans="1:21" ht="12" customHeight="1" x14ac:dyDescent="0.15">
      <c r="A74" s="116">
        <v>23</v>
      </c>
      <c r="B74" s="117" t="s">
        <v>7</v>
      </c>
      <c r="C74" s="114" t="s">
        <v>7</v>
      </c>
      <c r="D74" s="114" t="s">
        <v>7</v>
      </c>
      <c r="E74" s="114" t="s">
        <v>7</v>
      </c>
      <c r="F74" s="114" t="s">
        <v>7</v>
      </c>
      <c r="G74" s="114" t="s">
        <v>7</v>
      </c>
      <c r="H74" s="114">
        <v>7</v>
      </c>
      <c r="I74" s="114">
        <v>28</v>
      </c>
      <c r="J74" s="114">
        <v>7</v>
      </c>
      <c r="K74" s="114">
        <v>12</v>
      </c>
      <c r="L74" s="114">
        <v>2</v>
      </c>
      <c r="M74" s="114">
        <v>22</v>
      </c>
      <c r="N74" s="114">
        <v>2</v>
      </c>
      <c r="O74" s="114">
        <v>16</v>
      </c>
      <c r="P74" s="114">
        <v>2</v>
      </c>
      <c r="Q74" s="114">
        <v>11</v>
      </c>
      <c r="R74" s="114">
        <v>8</v>
      </c>
      <c r="S74" s="116">
        <v>14</v>
      </c>
      <c r="T74" s="114">
        <v>2</v>
      </c>
      <c r="U74" s="116">
        <v>5</v>
      </c>
    </row>
    <row r="75" spans="1:21" ht="12.75" customHeight="1" x14ac:dyDescent="0.15">
      <c r="A75" s="116">
        <v>17</v>
      </c>
      <c r="B75" s="117" t="s">
        <v>7</v>
      </c>
      <c r="C75" s="114" t="s">
        <v>7</v>
      </c>
      <c r="D75" s="114" t="s">
        <v>7</v>
      </c>
      <c r="E75" s="114" t="s">
        <v>7</v>
      </c>
      <c r="F75" s="114">
        <v>1</v>
      </c>
      <c r="G75" s="114">
        <v>1</v>
      </c>
      <c r="H75" s="114">
        <v>11</v>
      </c>
      <c r="I75" s="114">
        <v>69</v>
      </c>
      <c r="J75" s="114">
        <v>7</v>
      </c>
      <c r="K75" s="114">
        <v>36</v>
      </c>
      <c r="L75" s="114">
        <v>1</v>
      </c>
      <c r="M75" s="114">
        <v>10</v>
      </c>
      <c r="N75" s="114">
        <v>5</v>
      </c>
      <c r="O75" s="114">
        <v>93</v>
      </c>
      <c r="P75" s="114">
        <v>1</v>
      </c>
      <c r="Q75" s="114">
        <v>2</v>
      </c>
      <c r="R75" s="114">
        <v>4</v>
      </c>
      <c r="S75" s="116">
        <v>8</v>
      </c>
      <c r="T75" s="114">
        <v>2</v>
      </c>
      <c r="U75" s="116">
        <v>5</v>
      </c>
    </row>
    <row r="76" spans="1:21" ht="12" x14ac:dyDescent="0.15">
      <c r="A76" s="120">
        <v>207</v>
      </c>
      <c r="B76" s="121" t="s">
        <v>7</v>
      </c>
      <c r="C76" s="118" t="s">
        <v>7</v>
      </c>
      <c r="D76" s="118">
        <v>2</v>
      </c>
      <c r="E76" s="114">
        <v>17</v>
      </c>
      <c r="F76" s="118">
        <v>2</v>
      </c>
      <c r="G76" s="114">
        <v>5</v>
      </c>
      <c r="H76" s="118">
        <v>14</v>
      </c>
      <c r="I76" s="118">
        <v>48</v>
      </c>
      <c r="J76" s="118">
        <v>10</v>
      </c>
      <c r="K76" s="118">
        <v>78</v>
      </c>
      <c r="L76" s="118">
        <v>4</v>
      </c>
      <c r="M76" s="118">
        <v>36</v>
      </c>
      <c r="N76" s="118">
        <v>7</v>
      </c>
      <c r="O76" s="118">
        <v>135</v>
      </c>
      <c r="P76" s="120">
        <v>1</v>
      </c>
      <c r="Q76" s="116">
        <v>6</v>
      </c>
      <c r="R76" s="118">
        <v>6</v>
      </c>
      <c r="S76" s="120">
        <v>25</v>
      </c>
      <c r="T76" s="118">
        <v>2</v>
      </c>
      <c r="U76" s="120">
        <v>5</v>
      </c>
    </row>
    <row r="79" spans="1:21" ht="7.5" customHeight="1" x14ac:dyDescent="0.15"/>
    <row r="80" spans="1:21" ht="12.75" customHeight="1" x14ac:dyDescent="0.15"/>
    <row r="84" ht="12" customHeight="1" x14ac:dyDescent="0.15"/>
    <row r="85" ht="7.5" customHeight="1" x14ac:dyDescent="0.15"/>
    <row r="90" ht="7.5" customHeight="1" x14ac:dyDescent="0.15"/>
    <row r="94" ht="12.75" customHeight="1" x14ac:dyDescent="0.15"/>
    <row r="96" ht="7.5" customHeight="1" x14ac:dyDescent="0.15"/>
    <row r="97" ht="12" customHeight="1" x14ac:dyDescent="0.15"/>
    <row r="98" ht="12.75" customHeight="1" x14ac:dyDescent="0.15"/>
    <row r="102" ht="7.5" customHeight="1" x14ac:dyDescent="0.15"/>
    <row r="103" ht="12.75" customHeight="1" x14ac:dyDescent="0.15"/>
    <row r="107" ht="12" customHeight="1" x14ac:dyDescent="0.15"/>
    <row r="108" ht="7.5" customHeight="1" x14ac:dyDescent="0.15"/>
    <row r="111" ht="11.25" customHeight="1" x14ac:dyDescent="0.15"/>
    <row r="112" ht="17.25" customHeight="1" x14ac:dyDescent="0.15"/>
    <row r="113" ht="7.5" customHeight="1" x14ac:dyDescent="0.15"/>
    <row r="114" ht="17.25" customHeight="1" x14ac:dyDescent="0.15"/>
    <row r="115" ht="7.5" customHeight="1" x14ac:dyDescent="0.15"/>
    <row r="116" ht="7.5" customHeight="1" x14ac:dyDescent="0.15"/>
    <row r="117" ht="12.75" customHeight="1" x14ac:dyDescent="0.15"/>
    <row r="118" ht="12.75" customHeight="1" x14ac:dyDescent="0.15"/>
    <row r="119" ht="7.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7.5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81" ht="7.5" customHeight="1" x14ac:dyDescent="0.15"/>
    <row r="185" ht="12.75" customHeight="1" x14ac:dyDescent="0.15"/>
    <row r="187" ht="7.5" customHeight="1" x14ac:dyDescent="0.15"/>
    <row r="188" ht="12" customHeight="1" x14ac:dyDescent="0.15"/>
    <row r="189" ht="12.75" customHeight="1" x14ac:dyDescent="0.15"/>
    <row r="193" ht="7.5" customHeight="1" x14ac:dyDescent="0.15"/>
    <row r="194" ht="12.75" customHeight="1" x14ac:dyDescent="0.15"/>
    <row r="198" ht="12" customHeight="1" x14ac:dyDescent="0.15"/>
    <row r="199" ht="7.5" customHeight="1" x14ac:dyDescent="0.15"/>
    <row r="202" ht="11.25" customHeight="1" x14ac:dyDescent="0.15"/>
    <row r="203" ht="17.25" customHeight="1" x14ac:dyDescent="0.15"/>
    <row r="204" ht="7.5" customHeight="1" x14ac:dyDescent="0.15"/>
    <row r="205" ht="17.25" customHeight="1" x14ac:dyDescent="0.15"/>
    <row r="206" ht="7.5" customHeight="1" x14ac:dyDescent="0.15"/>
    <row r="207" ht="7.5" customHeight="1" x14ac:dyDescent="0.15"/>
    <row r="208" ht="12.75" customHeight="1" x14ac:dyDescent="0.15"/>
    <row r="209" ht="12.75" customHeight="1" x14ac:dyDescent="0.15"/>
    <row r="210" ht="7.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7.5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2" ht="7.5" customHeight="1" x14ac:dyDescent="0.15"/>
    <row r="276" ht="12.75" customHeight="1" x14ac:dyDescent="0.15"/>
    <row r="278" ht="7.5" customHeight="1" x14ac:dyDescent="0.15"/>
    <row r="279" ht="12" customHeight="1" x14ac:dyDescent="0.15"/>
    <row r="280" ht="12.75" customHeight="1" x14ac:dyDescent="0.15"/>
    <row r="284" ht="7.5" customHeight="1" x14ac:dyDescent="0.15"/>
    <row r="285" ht="12.75" customHeight="1" x14ac:dyDescent="0.15"/>
    <row r="289" ht="12" customHeight="1" x14ac:dyDescent="0.15"/>
    <row r="290" ht="7.5" customHeight="1" x14ac:dyDescent="0.15"/>
    <row r="293" ht="11.25" customHeight="1" x14ac:dyDescent="0.15"/>
    <row r="294" ht="17.25" customHeight="1" x14ac:dyDescent="0.15"/>
    <row r="295" ht="7.5" customHeight="1" x14ac:dyDescent="0.15"/>
    <row r="296" ht="17.25" customHeight="1" x14ac:dyDescent="0.15"/>
    <row r="297" ht="7.5" customHeight="1" x14ac:dyDescent="0.15"/>
    <row r="298" ht="7.5" customHeight="1" x14ac:dyDescent="0.15"/>
    <row r="299" ht="12.75" customHeight="1" x14ac:dyDescent="0.15"/>
    <row r="300" ht="12.75" customHeight="1" x14ac:dyDescent="0.15"/>
    <row r="301" ht="7.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7.5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3" ht="7.5" customHeight="1" x14ac:dyDescent="0.15"/>
    <row r="367" ht="12.75" customHeight="1" x14ac:dyDescent="0.15"/>
    <row r="369" ht="7.5" customHeight="1" x14ac:dyDescent="0.15"/>
    <row r="370" ht="12" customHeight="1" x14ac:dyDescent="0.15"/>
    <row r="371" ht="12.75" customHeight="1" x14ac:dyDescent="0.15"/>
    <row r="375" ht="7.5" customHeight="1" x14ac:dyDescent="0.15"/>
    <row r="376" ht="12.75" customHeight="1" x14ac:dyDescent="0.15"/>
    <row r="380" ht="12" customHeight="1" x14ac:dyDescent="0.15"/>
    <row r="381" ht="7.5" customHeight="1" x14ac:dyDescent="0.15"/>
    <row r="384" ht="11.25" customHeight="1" x14ac:dyDescent="0.15"/>
    <row r="385" ht="17.25" customHeight="1" x14ac:dyDescent="0.15"/>
    <row r="386" ht="7.5" customHeight="1" x14ac:dyDescent="0.15"/>
    <row r="387" ht="17.25" customHeight="1" x14ac:dyDescent="0.15"/>
    <row r="388" ht="7.5" customHeight="1" x14ac:dyDescent="0.15"/>
    <row r="389" ht="7.5" customHeight="1" x14ac:dyDescent="0.15"/>
    <row r="390" ht="12.75" customHeight="1" x14ac:dyDescent="0.15"/>
    <row r="391" ht="12.75" customHeight="1" x14ac:dyDescent="0.15"/>
    <row r="392" ht="7.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7.5" customHeight="1" x14ac:dyDescent="0.15"/>
    <row r="403" ht="7.5" customHeight="1" x14ac:dyDescent="0.15"/>
    <row r="408" ht="7.5" customHeight="1" x14ac:dyDescent="0.15"/>
    <row r="412" ht="12.75" customHeight="1" x14ac:dyDescent="0.15"/>
    <row r="414" ht="7.5" customHeight="1" x14ac:dyDescent="0.15"/>
    <row r="415" ht="12" customHeight="1" x14ac:dyDescent="0.15"/>
    <row r="416" ht="12.75" customHeight="1" x14ac:dyDescent="0.15"/>
    <row r="420" ht="7.5" customHeight="1" x14ac:dyDescent="0.15"/>
    <row r="421" ht="12.75" customHeight="1" x14ac:dyDescent="0.15"/>
    <row r="425" ht="12" customHeight="1" x14ac:dyDescent="0.15"/>
    <row r="426" ht="7.5" customHeight="1" x14ac:dyDescent="0.15"/>
  </sheetData>
  <mergeCells count="40">
    <mergeCell ref="T59:U59"/>
    <mergeCell ref="N58:O58"/>
    <mergeCell ref="P58:Q58"/>
    <mergeCell ref="L59:M59"/>
    <mergeCell ref="N59:O59"/>
    <mergeCell ref="P59:Q59"/>
    <mergeCell ref="R59:S59"/>
    <mergeCell ref="L58:M58"/>
    <mergeCell ref="R58:S58"/>
    <mergeCell ref="T58:U58"/>
    <mergeCell ref="A15:A16"/>
    <mergeCell ref="J59:K59"/>
    <mergeCell ref="B58:C58"/>
    <mergeCell ref="A37:A38"/>
    <mergeCell ref="A39:A40"/>
    <mergeCell ref="A41:A42"/>
    <mergeCell ref="B59:C59"/>
    <mergeCell ref="D59:E59"/>
    <mergeCell ref="F59:G59"/>
    <mergeCell ref="H59:I59"/>
    <mergeCell ref="D58:E58"/>
    <mergeCell ref="F58:G58"/>
    <mergeCell ref="H58:I58"/>
    <mergeCell ref="J58:K58"/>
    <mergeCell ref="A3:R3"/>
    <mergeCell ref="A27:A28"/>
    <mergeCell ref="A29:A30"/>
    <mergeCell ref="A43:A44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</mergeCells>
  <phoneticPr fontId="2"/>
  <conditionalFormatting sqref="A61:U76">
    <cfRule type="cellIs" dxfId="16" priority="18" operator="equal">
      <formula>0</formula>
    </cfRule>
  </conditionalFormatting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 事業所</vt:lpstr>
      <vt:lpstr>9表、10表</vt:lpstr>
      <vt:lpstr>11表 産業大分類別事業所数構成比の全国・県比較(民営)</vt:lpstr>
      <vt:lpstr>3‐1、3-2 </vt:lpstr>
      <vt:lpstr>3‐3 産業大分類別・規模別事業所数(民営)</vt:lpstr>
      <vt:lpstr>3‐4 産業大分類別・地区別事業所数及び従業者数(全事業所)</vt:lpstr>
      <vt:lpstr>'11表 産業大分類別事業所数構成比の全国・県比較(民営)'!Print_Area</vt:lpstr>
      <vt:lpstr>'3 事業所'!Print_Area</vt:lpstr>
      <vt:lpstr>'3‐1、3-2 '!Print_Area</vt:lpstr>
      <vt:lpstr>'3‐3 産業大分類別・規模別事業所数(民営)'!Print_Area</vt:lpstr>
      <vt:lpstr>'3‐4 産業大分類別・地区別事業所数及び従業者数(全事業所)'!Print_Area</vt:lpstr>
      <vt:lpstr>'9表、10表'!Print_Area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鈴木　希</cp:lastModifiedBy>
  <cp:lastPrinted>2019-03-26T07:47:27Z</cp:lastPrinted>
  <dcterms:created xsi:type="dcterms:W3CDTF">2007-10-23T08:27:10Z</dcterms:created>
  <dcterms:modified xsi:type="dcterms:W3CDTF">2019-03-26T07:54:32Z</dcterms:modified>
</cp:coreProperties>
</file>