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7770" yWindow="-15" windowWidth="7605" windowHeight="8970" tabRatio="797" activeTab="1"/>
  </bookViews>
  <sheets>
    <sheet name="12 財政" sheetId="26" r:id="rId1"/>
    <sheet name="23表 一般会計歳入歳出決算額の推移" sheetId="24" r:id="rId2"/>
    <sheet name="24表 平成27年度一般会計歳入歳出決算額内訳" sheetId="30" r:id="rId3"/>
    <sheet name="12‐1、12-2" sheetId="32" r:id="rId4"/>
    <sheet name="12‐3 特別会計・歳入歳出決算額" sheetId="28" r:id="rId5"/>
    <sheet name="12‐4 市税調定額及び収入額" sheetId="11" r:id="rId6"/>
  </sheets>
  <definedNames>
    <definedName name="_xlnm.Print_Area" localSheetId="0">'12 財政'!$A$1:$G$34</definedName>
    <definedName name="_xlnm.Print_Area" localSheetId="3">'12‐1、12-2'!$A$1:$L$43</definedName>
    <definedName name="_xlnm.Print_Area" localSheetId="4">'12‐3 特別会計・歳入歳出決算額'!$A$1:$I$19</definedName>
    <definedName name="_xlnm.Print_Area" localSheetId="5">'12‐4 市税調定額及び収入額'!$A$1:$I$37</definedName>
    <definedName name="_xlnm.Print_Area" localSheetId="1">'23表 一般会計歳入歳出決算額の推移'!$A$1:$F$30</definedName>
    <definedName name="_xlnm.Print_Area" localSheetId="2">'24表 平成27年度一般会計歳入歳出決算額内訳'!$A$1:$J$55</definedName>
  </definedNames>
  <calcPr calcId="162913"/>
</workbook>
</file>

<file path=xl/calcChain.xml><?xml version="1.0" encoding="utf-8"?>
<calcChain xmlns="http://schemas.openxmlformats.org/spreadsheetml/2006/main">
  <c r="J38" i="32" l="1"/>
  <c r="N26" i="32"/>
  <c r="M26" i="32"/>
  <c r="N25" i="32"/>
  <c r="M25" i="32"/>
  <c r="N24" i="32"/>
  <c r="M24" i="32"/>
  <c r="N23" i="32"/>
  <c r="M23" i="32"/>
  <c r="N22" i="32"/>
  <c r="M22" i="32"/>
  <c r="N21" i="32"/>
  <c r="M21" i="32"/>
  <c r="N20" i="32"/>
  <c r="M20" i="32"/>
  <c r="N19" i="32"/>
  <c r="M19" i="32"/>
  <c r="N18" i="32"/>
  <c r="M18" i="32"/>
  <c r="N17" i="32"/>
  <c r="M17" i="32"/>
  <c r="N16" i="32"/>
  <c r="M16" i="32"/>
  <c r="N15" i="32"/>
  <c r="M15" i="32"/>
  <c r="N14" i="32"/>
  <c r="M14" i="32"/>
  <c r="N13" i="32"/>
  <c r="M13" i="32"/>
  <c r="N12" i="32"/>
  <c r="M12" i="32"/>
  <c r="N11" i="32"/>
  <c r="M11" i="32"/>
  <c r="N10" i="32"/>
  <c r="M10" i="32"/>
  <c r="N9" i="32"/>
  <c r="M9" i="32"/>
  <c r="N8" i="32"/>
  <c r="M8" i="32"/>
  <c r="N7" i="32"/>
  <c r="M7" i="32"/>
  <c r="N6" i="32"/>
  <c r="M6" i="32"/>
  <c r="N27" i="32" l="1"/>
  <c r="M27" i="32"/>
  <c r="D72" i="30"/>
  <c r="D71" i="30"/>
  <c r="D74" i="30"/>
  <c r="D70" i="30"/>
  <c r="C70" i="30"/>
  <c r="C74" i="30"/>
  <c r="C78" i="30"/>
  <c r="Y87" i="30"/>
  <c r="Z87" i="30"/>
  <c r="T82" i="30"/>
  <c r="H96" i="30"/>
  <c r="H95" i="30"/>
  <c r="B72" i="30"/>
  <c r="B71" i="30"/>
  <c r="L17" i="28" l="1"/>
  <c r="K17" i="28"/>
  <c r="I96" i="30" l="1"/>
  <c r="I95" i="30"/>
  <c r="V79" i="30"/>
  <c r="V80" i="30" s="1"/>
  <c r="B76" i="30"/>
  <c r="B75" i="30"/>
  <c r="B73" i="30" l="1"/>
  <c r="B77" i="30"/>
  <c r="D77" i="30" l="1"/>
  <c r="D76" i="30"/>
  <c r="D73" i="30"/>
  <c r="D75" i="30"/>
</calcChain>
</file>

<file path=xl/sharedStrings.xml><?xml version="1.0" encoding="utf-8"?>
<sst xmlns="http://schemas.openxmlformats.org/spreadsheetml/2006/main" count="415" uniqueCount="144">
  <si>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</si>
  <si>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</si>
  <si>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</si>
  <si>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</si>
  <si>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</si>
  <si>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公共下水道事業費</t>
    <rPh sb="0" eb="2">
      <t>コウキョウ</t>
    </rPh>
    <rPh sb="2" eb="5">
      <t>ゲスイドウ</t>
    </rPh>
    <rPh sb="5" eb="8">
      <t>ジギョウヒ</t>
    </rPh>
    <phoneticPr fontId="2"/>
  </si>
  <si>
    <t>簡易水道事業費</t>
    <rPh sb="0" eb="2">
      <t>カンイ</t>
    </rPh>
    <rPh sb="2" eb="4">
      <t>スイドウ</t>
    </rPh>
    <rPh sb="4" eb="6">
      <t>ジギョウ</t>
    </rPh>
    <rPh sb="6" eb="7">
      <t>ヒ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</si>
  <si>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</si>
  <si>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見笹霊園事業費</t>
    <rPh sb="0" eb="1">
      <t>ミ</t>
    </rPh>
    <rPh sb="1" eb="2">
      <t>ササ</t>
    </rPh>
    <rPh sb="2" eb="4">
      <t>レイエン</t>
    </rPh>
    <rPh sb="4" eb="7">
      <t>ジギョウヒ</t>
    </rPh>
    <phoneticPr fontId="2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</si>
  <si>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2"/>
  </si>
  <si>
    <t>特別会計合計額</t>
    <rPh sb="0" eb="1">
      <t>トク</t>
    </rPh>
    <rPh sb="1" eb="2">
      <t>ベツ</t>
    </rPh>
    <rPh sb="2" eb="4">
      <t>カイケイ</t>
    </rPh>
    <rPh sb="4" eb="6">
      <t>ゴウケイ</t>
    </rPh>
    <rPh sb="6" eb="7">
      <t>ガク</t>
    </rPh>
    <phoneticPr fontId="2"/>
  </si>
  <si>
    <t>総額</t>
    <rPh sb="0" eb="2">
      <t>ソウガク</t>
    </rPh>
    <phoneticPr fontId="2"/>
  </si>
  <si>
    <t>　　現年度</t>
    <rPh sb="2" eb="3">
      <t>ゲン</t>
    </rPh>
    <rPh sb="3" eb="5">
      <t>ネンド</t>
    </rPh>
    <phoneticPr fontId="2"/>
  </si>
  <si>
    <t>　　滞納繰越</t>
    <rPh sb="2" eb="4">
      <t>タイノウ</t>
    </rPh>
    <rPh sb="4" eb="6">
      <t>クリコシ</t>
    </rPh>
    <phoneticPr fontId="2"/>
  </si>
  <si>
    <t>市民税</t>
    <rPh sb="0" eb="3">
      <t>シミンゼイ</t>
    </rPh>
    <phoneticPr fontId="2"/>
  </si>
  <si>
    <t>　 個人</t>
    <rPh sb="2" eb="4">
      <t>コジン</t>
    </rPh>
    <phoneticPr fontId="2"/>
  </si>
  <si>
    <t>　　　現年度</t>
    <rPh sb="3" eb="4">
      <t>ゲン</t>
    </rPh>
    <rPh sb="4" eb="6">
      <t>ネンド</t>
    </rPh>
    <phoneticPr fontId="2"/>
  </si>
  <si>
    <t>　　　滞納繰越</t>
    <rPh sb="3" eb="5">
      <t>タイノウ</t>
    </rPh>
    <rPh sb="5" eb="7">
      <t>クリコシ</t>
    </rPh>
    <phoneticPr fontId="2"/>
  </si>
  <si>
    <t>　 法人</t>
    <rPh sb="2" eb="4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</si>
  <si>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</si>
  <si>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 固定資産税</t>
    <rPh sb="2" eb="4">
      <t>コテイ</t>
    </rPh>
    <rPh sb="4" eb="7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</si>
  <si>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</si>
  <si>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</si>
  <si>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</si>
  <si>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</si>
  <si>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</si>
  <si>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</si>
  <si>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諸支出金</t>
    <rPh sb="0" eb="1">
      <t>ショ</t>
    </rPh>
    <rPh sb="1" eb="3">
      <t>シシュツキン</t>
    </rPh>
    <rPh sb="3" eb="4">
      <t>キン</t>
    </rPh>
    <phoneticPr fontId="2"/>
  </si>
  <si>
    <t>鉱産税</t>
    <rPh sb="0" eb="2">
      <t>コウサン</t>
    </rPh>
    <rPh sb="2" eb="3">
      <t>ゼイ</t>
    </rPh>
    <phoneticPr fontId="2"/>
  </si>
  <si>
    <t>比率％</t>
    <rPh sb="0" eb="2">
      <t>ヒリツ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</si>
  <si>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</si>
  <si>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</si>
  <si>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</si>
  <si>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</si>
  <si>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</si>
  <si>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</si>
  <si>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</si>
  <si>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</si>
  <si>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</si>
  <si>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</si>
  <si>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</si>
  <si>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</si>
  <si>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</si>
  <si>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（各年度）</t>
    <rPh sb="1" eb="4">
      <t>カクネンド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</si>
  <si>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</si>
  <si>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</si>
  <si>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</si>
  <si>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</si>
  <si>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</si>
  <si>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</si>
  <si>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</si>
  <si>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</si>
  <si>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</si>
  <si>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</si>
  <si>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</si>
  <si>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</si>
  <si>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</si>
  <si>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</si>
  <si>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</si>
  <si>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</si>
  <si>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</si>
  <si>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</si>
  <si>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</si>
  <si>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2"/>
  </si>
  <si>
    <t>清洲財産区</t>
    <rPh sb="0" eb="2">
      <t>キヨス</t>
    </rPh>
    <rPh sb="2" eb="4">
      <t>ザイサン</t>
    </rPh>
    <rPh sb="4" eb="5">
      <t>ク</t>
    </rPh>
    <phoneticPr fontId="2"/>
  </si>
  <si>
    <t>-</t>
  </si>
  <si>
    <t>寄附金</t>
    <rPh sb="0" eb="3">
      <t>キフキン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</si>
  <si>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</si>
  <si>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</si>
  <si>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平成26年度　</t>
    <rPh sb="0" eb="2">
      <t>ヘイセイ</t>
    </rPh>
    <rPh sb="4" eb="6">
      <t>ネンド</t>
    </rPh>
    <phoneticPr fontId="2"/>
  </si>
  <si>
    <t>平成26年度</t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</si>
  <si>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</si>
  <si>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</si>
  <si>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</si>
  <si>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2"/>
  </si>
  <si>
    <t>-</t>
    <phoneticPr fontId="2"/>
  </si>
  <si>
    <t>項　　目</t>
    <rPh sb="0" eb="1">
      <t>コウ</t>
    </rPh>
    <rPh sb="3" eb="4">
      <t>メ</t>
    </rPh>
    <phoneticPr fontId="2"/>
  </si>
  <si>
    <t>年  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</si>
  <si>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</si>
  <si>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t>年　度</t>
    <rPh sb="0" eb="1">
      <t>トシ</t>
    </rPh>
    <rPh sb="2" eb="3">
      <t>ド</t>
    </rPh>
    <phoneticPr fontId="2"/>
  </si>
  <si>
    <t>歳出</t>
    <rPh sb="0" eb="1">
      <t>サイ</t>
    </rPh>
    <rPh sb="1" eb="2">
      <t>デ</t>
    </rPh>
    <phoneticPr fontId="2"/>
  </si>
  <si>
    <t>（単位：千円・比率％）</t>
    <rPh sb="1" eb="3">
      <t>タンイ</t>
    </rPh>
    <rPh sb="4" eb="6">
      <t>センエン</t>
    </rPh>
    <rPh sb="7" eb="9">
      <t>ヒリツ</t>
    </rPh>
    <phoneticPr fontId="2"/>
  </si>
  <si>
    <t>平成27年度　</t>
    <rPh sb="0" eb="2">
      <t>ヘイセイ</t>
    </rPh>
    <rPh sb="4" eb="6">
      <t>ネンド</t>
    </rPh>
    <phoneticPr fontId="2"/>
  </si>
  <si>
    <t>平成27年度</t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</si>
  <si>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2"/>
  </si>
  <si>
    <t>12-3　特別会計･歳入歳出決算額</t>
    <rPh sb="5" eb="7">
      <t>トクベツ</t>
    </rPh>
    <rPh sb="7" eb="9">
      <t>カイケイ</t>
    </rPh>
    <rPh sb="10" eb="12">
      <t>サイニュウ</t>
    </rPh>
    <rPh sb="12" eb="14">
      <t>サイシュツ</t>
    </rPh>
    <rPh sb="14" eb="16">
      <t>ケッサン</t>
    </rPh>
    <rPh sb="16" eb="17">
      <t>ガク</t>
    </rPh>
    <phoneticPr fontId="2"/>
  </si>
  <si>
    <t>12-2　年度別歳入歳出総額　</t>
    <rPh sb="5" eb="6">
      <t>ネン</t>
    </rPh>
    <rPh sb="6" eb="7">
      <t>タビ</t>
    </rPh>
    <rPh sb="7" eb="8">
      <t>ベツ</t>
    </rPh>
    <rPh sb="8" eb="9">
      <t>サイ</t>
    </rPh>
    <rPh sb="9" eb="10">
      <t>ニュウ</t>
    </rPh>
    <phoneticPr fontId="2"/>
  </si>
  <si>
    <t>12-4　市税調定額及び収入済額</t>
    <rPh sb="5" eb="7">
      <t>シゼイ</t>
    </rPh>
    <rPh sb="7" eb="8">
      <t>チョウ</t>
    </rPh>
    <rPh sb="8" eb="10">
      <t>テイガク</t>
    </rPh>
    <rPh sb="10" eb="11">
      <t>オヨ</t>
    </rPh>
    <rPh sb="12" eb="14">
      <t>シュウニュウ</t>
    </rPh>
    <rPh sb="14" eb="15">
      <t>スミ</t>
    </rPh>
    <rPh sb="15" eb="16">
      <t>ガク</t>
    </rPh>
    <phoneticPr fontId="2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</si>
  <si>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</si>
  <si>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</si>
  <si>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</si>
  <si>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地方特例
交付金</t>
    <rPh sb="0" eb="2">
      <t>チホウ</t>
    </rPh>
    <rPh sb="2" eb="4">
      <t>トクレイ</t>
    </rPh>
    <rPh sb="5" eb="8">
      <t>コウフキン</t>
    </rPh>
    <phoneticPr fontId="2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</si>
  <si>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</si>
  <si>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</si>
  <si>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2"/>
  </si>
  <si>
    <t>資料：財務部（税務概要）</t>
    <rPh sb="0" eb="2">
      <t>シリョウ</t>
    </rPh>
    <rPh sb="3" eb="6">
      <t>ザイムブ</t>
    </rPh>
    <rPh sb="7" eb="9">
      <t>ゼイム</t>
    </rPh>
    <rPh sb="9" eb="11">
      <t>ガイヨウ</t>
    </rPh>
    <phoneticPr fontId="2"/>
  </si>
  <si>
    <t>（国県支出金）</t>
    <rPh sb="1" eb="2">
      <t>クニ</t>
    </rPh>
    <rPh sb="2" eb="3">
      <t>ケン</t>
    </rPh>
    <rPh sb="3" eb="6">
      <t>シシュツキン</t>
    </rPh>
    <phoneticPr fontId="2"/>
  </si>
  <si>
    <t>（市債）</t>
    <rPh sb="1" eb="2">
      <t>シ</t>
    </rPh>
    <phoneticPr fontId="2"/>
  </si>
  <si>
    <t>（市税）</t>
    <rPh sb="1" eb="2">
      <t>シ</t>
    </rPh>
    <rPh sb="2" eb="3">
      <t>ゼイ</t>
    </rPh>
    <phoneticPr fontId="2"/>
  </si>
  <si>
    <t>（諸収入）</t>
    <rPh sb="1" eb="2">
      <t>ショ</t>
    </rPh>
    <rPh sb="2" eb="4">
      <t>シュウニュウ</t>
    </rPh>
    <phoneticPr fontId="2"/>
  </si>
  <si>
    <t>（交付金ほか）</t>
    <rPh sb="1" eb="4">
      <t>コウフキン</t>
    </rPh>
    <phoneticPr fontId="2"/>
  </si>
  <si>
    <t>（地方交付税）</t>
    <rPh sb="1" eb="3">
      <t>チホウ</t>
    </rPh>
    <rPh sb="3" eb="6">
      <t>コウフゼイ</t>
    </rPh>
    <phoneticPr fontId="2"/>
  </si>
  <si>
    <t>使用料・
手数料及び
分担金・
負担金</t>
    <phoneticPr fontId="2"/>
  </si>
  <si>
    <t>（繰入金
繰越金
ほか）</t>
    <phoneticPr fontId="2"/>
  </si>
  <si>
    <t>市税・諸収入以外</t>
    <rPh sb="0" eb="1">
      <t>シ</t>
    </rPh>
    <rPh sb="1" eb="2">
      <t>ゼイ</t>
    </rPh>
    <rPh sb="3" eb="4">
      <t>ショ</t>
    </rPh>
    <rPh sb="4" eb="6">
      <t>シュウニュウ</t>
    </rPh>
    <rPh sb="6" eb="8">
      <t>イガイ</t>
    </rPh>
    <phoneticPr fontId="2"/>
  </si>
  <si>
    <t>（その他）</t>
    <rPh sb="3" eb="4">
      <t>タ</t>
    </rPh>
    <phoneticPr fontId="2"/>
  </si>
  <si>
    <t>その他</t>
    <rPh sb="2" eb="3">
      <t>タ</t>
    </rPh>
    <phoneticPr fontId="2"/>
  </si>
  <si>
    <t>市債・地方交付税以外</t>
    <rPh sb="0" eb="1">
      <t>シ</t>
    </rPh>
    <rPh sb="3" eb="5">
      <t>チホウ</t>
    </rPh>
    <rPh sb="5" eb="8">
      <t>コウフゼイ</t>
    </rPh>
    <rPh sb="8" eb="10">
      <t>イガイ</t>
    </rPh>
    <phoneticPr fontId="2"/>
  </si>
  <si>
    <t>区　分</t>
    <rPh sb="0" eb="1">
      <t>ク</t>
    </rPh>
    <rPh sb="2" eb="3">
      <t>ブン</t>
    </rPh>
    <phoneticPr fontId="2"/>
  </si>
  <si>
    <t>23表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2"/>
  </si>
  <si>
    <t>平成26年度</t>
  </si>
  <si>
    <t>平成28年度</t>
    <phoneticPr fontId="2"/>
  </si>
  <si>
    <t>平成28年度　</t>
    <rPh sb="0" eb="2">
      <t>ヘイセイ</t>
    </rPh>
    <rPh sb="4" eb="6">
      <t>ネンド</t>
    </rPh>
    <phoneticPr fontId="2"/>
  </si>
  <si>
    <t>-</t>
    <phoneticPr fontId="2"/>
  </si>
  <si>
    <t>平成29年度</t>
    <phoneticPr fontId="2"/>
  </si>
  <si>
    <t>平成29年度</t>
    <phoneticPr fontId="2"/>
  </si>
  <si>
    <t>-</t>
    <phoneticPr fontId="2"/>
  </si>
  <si>
    <t>-</t>
    <phoneticPr fontId="2"/>
  </si>
  <si>
    <t>-</t>
    <phoneticPr fontId="2"/>
  </si>
  <si>
    <t>(平成30年5月31日現在）</t>
    <rPh sb="1" eb="3">
      <t>ヘイセイ</t>
    </rPh>
    <rPh sb="5" eb="6">
      <t>ネン</t>
    </rPh>
    <rPh sb="7" eb="8">
      <t>ツキ</t>
    </rPh>
    <rPh sb="10" eb="11">
      <t>ニチ</t>
    </rPh>
    <rPh sb="11" eb="13">
      <t>ゲンザイ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</si>
  <si>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</si>
  <si>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</si>
  <si>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平成29年度</t>
    <rPh sb="4" eb="6">
      <t>ネンド</t>
    </rPh>
    <phoneticPr fontId="2"/>
  </si>
  <si>
    <t>平成25年度</t>
    <phoneticPr fontId="2"/>
  </si>
  <si>
    <t>平成29年度　</t>
    <rPh sb="0" eb="2">
      <t>ヘイセイ</t>
    </rPh>
    <rPh sb="4" eb="6">
      <t>ネンド</t>
    </rPh>
    <phoneticPr fontId="2"/>
  </si>
  <si>
    <t>予算現額</t>
    <rPh sb="0" eb="2">
      <t>ヨサン</t>
    </rPh>
    <rPh sb="2" eb="4">
      <t>ゲンガク</t>
    </rPh>
    <phoneticPr fontId="2"/>
  </si>
  <si>
    <t>その他</t>
    <rPh sb="2" eb="3">
      <t>タ</t>
    </rPh>
    <phoneticPr fontId="2"/>
  </si>
  <si>
    <t xml:space="preserve"> 24表　平成29年度一般会計歳入歳出決算額内訳</t>
    <rPh sb="3" eb="4">
      <t>ヒョウ</t>
    </rPh>
    <rPh sb="5" eb="7">
      <t>ヘイセイ</t>
    </rPh>
    <rPh sb="9" eb="10">
      <t>ネン</t>
    </rPh>
    <rPh sb="10" eb="11">
      <t>タビ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ケッサン</t>
    </rPh>
    <rPh sb="21" eb="22">
      <t>ガク</t>
    </rPh>
    <rPh sb="22" eb="24">
      <t>ウチワケ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</si>
  <si>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</si>
  <si>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</si>
  <si>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</si>
  <si>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phoneticPr fontId="2"/>
  </si>
  <si>
    <t>（注）　四捨五入の関係で合計値が一致しないことがある</t>
    <phoneticPr fontId="2"/>
  </si>
  <si>
    <t>財政確認後調整→</t>
    <rPh sb="0" eb="2">
      <t>ザイセイ</t>
    </rPh>
    <rPh sb="2" eb="4">
      <t>カクニン</t>
    </rPh>
    <rPh sb="4" eb="5">
      <t>ゴ</t>
    </rPh>
    <rPh sb="5" eb="7">
      <t>チョウセイ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</si>
  <si>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</si>
  <si>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</si>
  <si>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</si>
  <si>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</si>
  <si>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</si>
  <si>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</si>
  <si>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　    交付金</t>
    <rPh sb="5" eb="7">
      <t>コウフ</t>
    </rPh>
    <rPh sb="7" eb="8">
      <t>ノウフキン</t>
    </rPh>
    <phoneticPr fontId="2"/>
  </si>
  <si>
    <t>平成28年度</t>
    <phoneticPr fontId="2"/>
  </si>
  <si>
    <t>平成29年度</t>
    <phoneticPr fontId="2"/>
  </si>
  <si>
    <t>（注）　四捨五入の関係で合計値が一致しないことがある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</si>
</sst>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_ "/>
    <numFmt numFmtId="178" formatCode="#,##0_ ;[Red]\-#,##0\ "/>
    <numFmt numFmtId="179" formatCode="#,##0.0_ "/>
    <numFmt numFmtId="180" formatCode="0.0_ "/>
    <numFmt numFmtId="181" formatCode="0.00_);[Red]\(0.00\)"/>
    <numFmt numFmtId="182" formatCode="0.0_);[Red]\(0.0\)"/>
    <numFmt numFmtId="183" formatCode="#,##0,_ "/>
    <numFmt numFmtId="184" formatCode="\ #,##0,_ "/>
    <numFmt numFmtId="185" formatCode="0;[Red]0"/>
    <numFmt numFmtId="186" formatCode="#,##0_);[Red]\(#,##0\)"/>
    <numFmt numFmtId="187" formatCode="#,##0.000;[Red]\-#,##0.000"/>
    <numFmt numFmtId="188" formatCode="0_);[Red]\(0\)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11"/>
      <color rgb="FFFFC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FFC000"/>
      <name val="ＭＳ Ｐ明朝"/>
      <family val="1"/>
      <charset val="128"/>
    </font>
    <font>
      <sz val="9"/>
      <color theme="9" tint="0.59999389629810485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theme="4" tint="0.59999389629810485"/>
      <name val="ＭＳ Ｐ明朝"/>
      <family val="1"/>
      <charset val="128"/>
    </font>
    <font>
      <sz val="10"/>
      <color rgb="FFFFC000"/>
      <name val="ＭＳ Ｐゴシック"/>
      <family val="3"/>
      <charset val="128"/>
    </font>
    <font>
      <sz val="10"/>
      <color theme="4" tint="0.59999389629810485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9" tint="0.59999389629810485"/>
      <name val="ＭＳ Ｐゴシック"/>
      <family val="3"/>
      <charset val="128"/>
    </font>
    <font>
      <sz val="9"/>
      <color rgb="FFFFC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theme="4" tint="0.59999389629810485"/>
      <name val="ＭＳ Ｐゴシック"/>
      <family val="3"/>
      <charset val="128"/>
    </font>
    <font>
      <sz val="9"/>
      <color theme="9" tint="0.59999389629810485"/>
      <name val="ＭＳ Ｐゴシック"/>
      <family val="3"/>
      <charset val="128"/>
    </font>
    <font>
      <sz val="10"/>
      <color rgb="FFFFC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23" fillId="0" borderId="0">
      <alignment vertical="center"/>
    </xf>
    <xf numFmtId="38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distributed" vertical="center" justifyLastLine="1"/>
    </xf>
    <xf numFmtId="38" fontId="7" fillId="0" borderId="0" xfId="2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9" fillId="0" borderId="0" xfId="0" applyFont="1"/>
    <xf numFmtId="185" fontId="0" fillId="0" borderId="0" xfId="0" applyNumberFormat="1"/>
    <xf numFmtId="0" fontId="11" fillId="0" borderId="0" xfId="0" applyFont="1"/>
    <xf numFmtId="0" fontId="4" fillId="0" borderId="0" xfId="0" applyFont="1" applyBorder="1" applyAlignment="1">
      <alignment horizontal="distributed" vertical="center" justifyLastLine="1"/>
    </xf>
    <xf numFmtId="0" fontId="0" fillId="0" borderId="0" xfId="0" applyBorder="1"/>
    <xf numFmtId="0" fontId="4" fillId="0" borderId="0" xfId="0" applyFont="1" applyBorder="1" applyAlignment="1">
      <alignment horizontal="distributed" vertical="center"/>
    </xf>
    <xf numFmtId="177" fontId="4" fillId="0" borderId="0" xfId="0" applyNumberFormat="1" applyFont="1" applyBorder="1" applyAlignment="1">
      <alignment vertical="center"/>
    </xf>
    <xf numFmtId="180" fontId="0" fillId="0" borderId="0" xfId="0" applyNumberFormat="1" applyBorder="1"/>
    <xf numFmtId="177" fontId="4" fillId="0" borderId="0" xfId="0" applyNumberFormat="1" applyFont="1" applyFill="1" applyBorder="1" applyAlignment="1">
      <alignment vertical="center"/>
    </xf>
    <xf numFmtId="180" fontId="0" fillId="0" borderId="0" xfId="0" applyNumberFormat="1"/>
    <xf numFmtId="0" fontId="4" fillId="0" borderId="0" xfId="0" applyFont="1" applyAlignment="1">
      <alignment vertical="center"/>
    </xf>
    <xf numFmtId="38" fontId="6" fillId="0" borderId="0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177" fontId="16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justifyLastLine="1"/>
    </xf>
    <xf numFmtId="0" fontId="23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183" fontId="13" fillId="0" borderId="12" xfId="0" applyNumberFormat="1" applyFont="1" applyFill="1" applyBorder="1" applyAlignment="1">
      <alignment vertical="center"/>
    </xf>
    <xf numFmtId="183" fontId="13" fillId="0" borderId="6" xfId="0" applyNumberFormat="1" applyFont="1" applyFill="1" applyBorder="1" applyAlignment="1">
      <alignment vertical="center"/>
    </xf>
    <xf numFmtId="38" fontId="13" fillId="0" borderId="9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2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Font="1"/>
    <xf numFmtId="185" fontId="0" fillId="0" borderId="0" xfId="0" applyNumberFormat="1" applyFont="1"/>
    <xf numFmtId="0" fontId="12" fillId="0" borderId="0" xfId="0" applyFont="1"/>
    <xf numFmtId="0" fontId="22" fillId="0" borderId="0" xfId="0" applyFont="1" applyAlignment="1">
      <alignment horizontal="distributed" vertical="center"/>
    </xf>
    <xf numFmtId="0" fontId="0" fillId="0" borderId="0" xfId="0" applyFont="1" applyBorder="1"/>
    <xf numFmtId="177" fontId="12" fillId="0" borderId="0" xfId="0" applyNumberFormat="1" applyFont="1"/>
    <xf numFmtId="184" fontId="7" fillId="0" borderId="11" xfId="3" applyNumberFormat="1" applyFont="1" applyFill="1" applyBorder="1" applyAlignment="1">
      <alignment horizontal="right" vertical="center"/>
    </xf>
    <xf numFmtId="184" fontId="4" fillId="0" borderId="0" xfId="0" applyNumberFormat="1" applyFont="1" applyFill="1" applyAlignment="1">
      <alignment vertical="center"/>
    </xf>
    <xf numFmtId="0" fontId="13" fillId="0" borderId="2" xfId="0" applyFont="1" applyFill="1" applyBorder="1" applyAlignment="1">
      <alignment horizontal="distributed" vertical="center" wrapText="1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13" fillId="0" borderId="13" xfId="3" applyNumberFormat="1" applyFont="1" applyBorder="1" applyAlignment="1">
      <alignment vertical="center"/>
    </xf>
    <xf numFmtId="183" fontId="13" fillId="0" borderId="4" xfId="3" applyNumberFormat="1" applyFont="1" applyBorder="1" applyAlignment="1">
      <alignment vertical="center"/>
    </xf>
    <xf numFmtId="183" fontId="13" fillId="0" borderId="9" xfId="3" applyNumberFormat="1" applyFont="1" applyBorder="1" applyAlignment="1">
      <alignment vertical="center"/>
    </xf>
    <xf numFmtId="183" fontId="13" fillId="0" borderId="5" xfId="3" applyNumberFormat="1" applyFont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25" fillId="0" borderId="5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183" fontId="4" fillId="0" borderId="11" xfId="3" applyNumberFormat="1" applyFont="1" applyFill="1" applyBorder="1" applyAlignment="1">
      <alignment vertical="center"/>
    </xf>
    <xf numFmtId="178" fontId="11" fillId="0" borderId="0" xfId="2" applyNumberFormat="1" applyFont="1"/>
    <xf numFmtId="178" fontId="11" fillId="3" borderId="0" xfId="2" applyNumberFormat="1" applyFont="1" applyFill="1"/>
    <xf numFmtId="0" fontId="26" fillId="0" borderId="0" xfId="0" applyFont="1"/>
    <xf numFmtId="0" fontId="27" fillId="0" borderId="0" xfId="0" applyFont="1"/>
    <xf numFmtId="180" fontId="26" fillId="0" borderId="0" xfId="0" applyNumberFormat="1" applyFont="1" applyBorder="1"/>
    <xf numFmtId="180" fontId="27" fillId="0" borderId="0" xfId="0" applyNumberFormat="1" applyFont="1" applyBorder="1"/>
    <xf numFmtId="184" fontId="28" fillId="0" borderId="0" xfId="0" applyNumberFormat="1" applyFont="1"/>
    <xf numFmtId="184" fontId="29" fillId="0" borderId="0" xfId="0" applyNumberFormat="1" applyFont="1" applyBorder="1"/>
    <xf numFmtId="184" fontId="30" fillId="0" borderId="11" xfId="3" applyNumberFormat="1" applyFont="1" applyFill="1" applyBorder="1" applyAlignment="1">
      <alignment vertical="center"/>
    </xf>
    <xf numFmtId="184" fontId="31" fillId="0" borderId="11" xfId="0" applyNumberFormat="1" applyFont="1" applyBorder="1"/>
    <xf numFmtId="184" fontId="32" fillId="0" borderId="11" xfId="3" applyNumberFormat="1" applyFont="1" applyFill="1" applyBorder="1" applyAlignment="1">
      <alignment vertical="center"/>
    </xf>
    <xf numFmtId="184" fontId="32" fillId="0" borderId="11" xfId="0" applyNumberFormat="1" applyFont="1" applyBorder="1"/>
    <xf numFmtId="184" fontId="33" fillId="0" borderId="11" xfId="3" applyNumberFormat="1" applyFont="1" applyFill="1" applyBorder="1" applyAlignment="1">
      <alignment vertical="center"/>
    </xf>
    <xf numFmtId="0" fontId="26" fillId="0" borderId="2" xfId="0" applyFont="1" applyBorder="1"/>
    <xf numFmtId="0" fontId="0" fillId="0" borderId="2" xfId="0" applyBorder="1"/>
    <xf numFmtId="0" fontId="27" fillId="0" borderId="2" xfId="0" applyFont="1" applyBorder="1"/>
    <xf numFmtId="184" fontId="34" fillId="0" borderId="9" xfId="2" applyNumberFormat="1" applyFont="1" applyBorder="1" applyAlignment="1">
      <alignment vertical="center"/>
    </xf>
    <xf numFmtId="184" fontId="35" fillId="0" borderId="9" xfId="2" applyNumberFormat="1" applyFont="1" applyBorder="1" applyAlignment="1">
      <alignment vertical="center"/>
    </xf>
    <xf numFmtId="184" fontId="36" fillId="0" borderId="9" xfId="2" applyNumberFormat="1" applyFont="1" applyBorder="1" applyAlignment="1">
      <alignment vertical="center"/>
    </xf>
    <xf numFmtId="184" fontId="37" fillId="0" borderId="9" xfId="2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7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27" fillId="0" borderId="3" xfId="0" applyFont="1" applyBorder="1"/>
    <xf numFmtId="184" fontId="36" fillId="0" borderId="12" xfId="2" applyNumberFormat="1" applyFont="1" applyBorder="1" applyAlignment="1">
      <alignment vertical="center"/>
    </xf>
    <xf numFmtId="0" fontId="0" fillId="0" borderId="8" xfId="0" applyBorder="1"/>
    <xf numFmtId="183" fontId="4" fillId="0" borderId="0" xfId="3" applyNumberFormat="1" applyFont="1" applyFill="1" applyBorder="1" applyAlignment="1">
      <alignment vertical="center"/>
    </xf>
    <xf numFmtId="184" fontId="0" fillId="0" borderId="0" xfId="0" applyNumberFormat="1" applyBorder="1"/>
    <xf numFmtId="184" fontId="4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84" fontId="5" fillId="0" borderId="15" xfId="3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183" fontId="44" fillId="0" borderId="0" xfId="3" applyNumberFormat="1" applyFont="1" applyAlignment="1">
      <alignment vertical="center"/>
    </xf>
    <xf numFmtId="183" fontId="44" fillId="0" borderId="0" xfId="3" applyNumberFormat="1" applyFont="1" applyFill="1" applyBorder="1" applyAlignment="1">
      <alignment vertical="center"/>
    </xf>
    <xf numFmtId="183" fontId="45" fillId="0" borderId="0" xfId="3" applyNumberFormat="1" applyFont="1" applyFill="1" applyBorder="1" applyAlignment="1">
      <alignment vertical="center"/>
    </xf>
    <xf numFmtId="183" fontId="45" fillId="0" borderId="2" xfId="3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shrinkToFit="1"/>
    </xf>
    <xf numFmtId="184" fontId="47" fillId="0" borderId="0" xfId="2" applyNumberFormat="1" applyFont="1" applyAlignment="1">
      <alignment vertical="center"/>
    </xf>
    <xf numFmtId="184" fontId="47" fillId="0" borderId="11" xfId="3" applyNumberFormat="1" applyFont="1" applyFill="1" applyBorder="1" applyAlignment="1">
      <alignment horizontal="right" vertical="center"/>
    </xf>
    <xf numFmtId="183" fontId="47" fillId="0" borderId="5" xfId="3" applyNumberFormat="1" applyFont="1" applyBorder="1" applyAlignment="1">
      <alignment vertical="center"/>
    </xf>
    <xf numFmtId="0" fontId="48" fillId="0" borderId="10" xfId="0" applyFont="1" applyFill="1" applyBorder="1" applyAlignment="1">
      <alignment horizontal="distributed" vertical="center" justifyLastLine="1"/>
    </xf>
    <xf numFmtId="182" fontId="46" fillId="0" borderId="5" xfId="0" applyNumberFormat="1" applyFont="1" applyFill="1" applyBorder="1" applyAlignment="1">
      <alignment vertical="center"/>
    </xf>
    <xf numFmtId="181" fontId="46" fillId="0" borderId="5" xfId="0" applyNumberFormat="1" applyFont="1" applyFill="1" applyBorder="1" applyAlignment="1">
      <alignment vertical="center"/>
    </xf>
    <xf numFmtId="179" fontId="46" fillId="0" borderId="5" xfId="0" applyNumberFormat="1" applyFont="1" applyFill="1" applyBorder="1" applyAlignment="1">
      <alignment vertical="center"/>
    </xf>
    <xf numFmtId="179" fontId="49" fillId="0" borderId="5" xfId="0" applyNumberFormat="1" applyFont="1" applyFill="1" applyBorder="1" applyAlignment="1">
      <alignment vertical="center"/>
    </xf>
    <xf numFmtId="0" fontId="49" fillId="0" borderId="5" xfId="0" applyFont="1" applyFill="1" applyBorder="1" applyAlignment="1">
      <alignment vertical="center"/>
    </xf>
    <xf numFmtId="179" fontId="46" fillId="0" borderId="10" xfId="0" applyNumberFormat="1" applyFont="1" applyFill="1" applyBorder="1" applyAlignment="1">
      <alignment vertical="center"/>
    </xf>
    <xf numFmtId="184" fontId="47" fillId="0" borderId="14" xfId="3" applyNumberFormat="1" applyFont="1" applyFill="1" applyBorder="1" applyAlignment="1">
      <alignment vertical="center"/>
    </xf>
    <xf numFmtId="180" fontId="46" fillId="0" borderId="5" xfId="0" applyNumberFormat="1" applyFont="1" applyFill="1" applyBorder="1" applyAlignment="1">
      <alignment vertical="center"/>
    </xf>
    <xf numFmtId="0" fontId="48" fillId="0" borderId="6" xfId="0" applyFont="1" applyFill="1" applyBorder="1" applyAlignment="1">
      <alignment horizontal="distributed" vertical="center" justifyLastLine="1"/>
    </xf>
    <xf numFmtId="180" fontId="46" fillId="0" borderId="11" xfId="0" applyNumberFormat="1" applyFont="1" applyFill="1" applyBorder="1" applyAlignment="1">
      <alignment vertical="center"/>
    </xf>
    <xf numFmtId="184" fontId="23" fillId="0" borderId="0" xfId="3" applyNumberFormat="1" applyFont="1" applyFill="1" applyBorder="1" applyAlignment="1">
      <alignment horizontal="right" vertical="center"/>
    </xf>
    <xf numFmtId="184" fontId="23" fillId="0" borderId="0" xfId="3" applyNumberFormat="1" applyFont="1" applyFill="1" applyBorder="1" applyAlignment="1">
      <alignment vertical="center"/>
    </xf>
    <xf numFmtId="183" fontId="23" fillId="0" borderId="5" xfId="3" applyNumberFormat="1" applyFont="1" applyBorder="1" applyAlignment="1">
      <alignment horizontal="right" vertical="center"/>
    </xf>
    <xf numFmtId="187" fontId="7" fillId="0" borderId="0" xfId="2" applyNumberFormat="1" applyFont="1" applyFill="1" applyAlignment="1">
      <alignment vertical="center"/>
    </xf>
    <xf numFmtId="187" fontId="5" fillId="0" borderId="0" xfId="2" applyNumberFormat="1" applyFont="1" applyFill="1" applyBorder="1" applyAlignment="1">
      <alignment vertical="center"/>
    </xf>
    <xf numFmtId="187" fontId="4" fillId="0" borderId="0" xfId="2" applyNumberFormat="1" applyFont="1" applyFill="1" applyAlignment="1">
      <alignment vertical="center"/>
    </xf>
    <xf numFmtId="187" fontId="5" fillId="0" borderId="0" xfId="2" applyNumberFormat="1" applyFont="1" applyFill="1" applyBorder="1" applyAlignment="1">
      <alignment horizontal="right" vertical="center"/>
    </xf>
    <xf numFmtId="187" fontId="4" fillId="0" borderId="0" xfId="2" applyNumberFormat="1" applyFont="1" applyFill="1" applyBorder="1" applyAlignment="1">
      <alignment horizontal="right" vertical="center"/>
    </xf>
    <xf numFmtId="187" fontId="10" fillId="0" borderId="0" xfId="2" applyNumberFormat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justifyLastLine="1"/>
    </xf>
    <xf numFmtId="0" fontId="13" fillId="0" borderId="1" xfId="0" applyFont="1" applyFill="1" applyBorder="1" applyAlignment="1">
      <alignment vertical="center" justifyLastLine="1"/>
    </xf>
    <xf numFmtId="0" fontId="13" fillId="0" borderId="3" xfId="0" applyFont="1" applyFill="1" applyBorder="1" applyAlignment="1">
      <alignment vertical="center" justifyLastLine="1"/>
    </xf>
    <xf numFmtId="0" fontId="26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176" fontId="26" fillId="0" borderId="9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27" fillId="0" borderId="9" xfId="0" applyNumberFormat="1" applyFont="1" applyBorder="1" applyAlignment="1">
      <alignment vertical="center"/>
    </xf>
    <xf numFmtId="176" fontId="27" fillId="0" borderId="12" xfId="0" applyNumberFormat="1" applyFont="1" applyBorder="1" applyAlignment="1">
      <alignment vertical="center"/>
    </xf>
    <xf numFmtId="183" fontId="0" fillId="0" borderId="0" xfId="0" applyNumberFormat="1"/>
    <xf numFmtId="184" fontId="0" fillId="0" borderId="15" xfId="0" applyNumberFormat="1" applyBorder="1"/>
    <xf numFmtId="176" fontId="0" fillId="0" borderId="0" xfId="0" applyNumberFormat="1" applyAlignment="1">
      <alignment vertical="center"/>
    </xf>
    <xf numFmtId="183" fontId="13" fillId="0" borderId="9" xfId="3" applyNumberFormat="1" applyFont="1" applyBorder="1" applyAlignment="1">
      <alignment horizontal="right" vertical="center"/>
    </xf>
    <xf numFmtId="183" fontId="13" fillId="0" borderId="5" xfId="3" applyNumberFormat="1" applyFont="1" applyBorder="1" applyAlignment="1">
      <alignment horizontal="right" vertical="center"/>
    </xf>
    <xf numFmtId="38" fontId="4" fillId="0" borderId="0" xfId="3" applyNumberFormat="1" applyFont="1" applyFill="1" applyBorder="1" applyAlignment="1">
      <alignment vertical="center"/>
    </xf>
    <xf numFmtId="38" fontId="4" fillId="0" borderId="0" xfId="3" applyNumberFormat="1" applyFont="1" applyFill="1" applyBorder="1" applyAlignment="1">
      <alignment horizontal="right" vertical="center"/>
    </xf>
    <xf numFmtId="38" fontId="4" fillId="0" borderId="7" xfId="3" applyNumberFormat="1" applyFont="1" applyFill="1" applyBorder="1" applyAlignment="1">
      <alignment horizontal="right" vertical="center"/>
    </xf>
    <xf numFmtId="38" fontId="4" fillId="0" borderId="4" xfId="3" applyNumberFormat="1" applyFont="1" applyFill="1" applyBorder="1" applyAlignment="1">
      <alignment vertical="center"/>
    </xf>
    <xf numFmtId="38" fontId="4" fillId="0" borderId="5" xfId="3" applyNumberFormat="1" applyFont="1" applyFill="1" applyBorder="1" applyAlignment="1">
      <alignment vertical="center"/>
    </xf>
    <xf numFmtId="38" fontId="4" fillId="0" borderId="5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180" fontId="4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48" fillId="0" borderId="11" xfId="0" applyFont="1" applyFill="1" applyBorder="1" applyAlignment="1">
      <alignment horizontal="distributed" vertical="center" justifyLastLine="1"/>
    </xf>
    <xf numFmtId="183" fontId="48" fillId="0" borderId="13" xfId="3" applyNumberFormat="1" applyFont="1" applyBorder="1" applyAlignment="1">
      <alignment vertical="center"/>
    </xf>
    <xf numFmtId="183" fontId="48" fillId="0" borderId="4" xfId="3" applyNumberFormat="1" applyFont="1" applyBorder="1" applyAlignment="1">
      <alignment vertical="center"/>
    </xf>
    <xf numFmtId="183" fontId="48" fillId="0" borderId="9" xfId="3" applyNumberFormat="1" applyFont="1" applyBorder="1" applyAlignment="1">
      <alignment vertical="center"/>
    </xf>
    <xf numFmtId="183" fontId="48" fillId="0" borderId="5" xfId="3" applyNumberFormat="1" applyFont="1" applyBorder="1" applyAlignment="1">
      <alignment vertical="center"/>
    </xf>
    <xf numFmtId="183" fontId="48" fillId="0" borderId="9" xfId="3" applyNumberFormat="1" applyFont="1" applyBorder="1" applyAlignment="1">
      <alignment horizontal="right" vertical="center"/>
    </xf>
    <xf numFmtId="183" fontId="48" fillId="0" borderId="5" xfId="3" applyNumberFormat="1" applyFont="1" applyBorder="1" applyAlignment="1">
      <alignment horizontal="right" vertical="center"/>
    </xf>
    <xf numFmtId="183" fontId="48" fillId="0" borderId="9" xfId="2" applyNumberFormat="1" applyFont="1" applyFill="1" applyBorder="1" applyAlignment="1">
      <alignment horizontal="right" vertical="center"/>
    </xf>
    <xf numFmtId="183" fontId="48" fillId="0" borderId="5" xfId="2" applyNumberFormat="1" applyFont="1" applyFill="1" applyBorder="1" applyAlignment="1">
      <alignment horizontal="right" vertical="center"/>
    </xf>
    <xf numFmtId="183" fontId="48" fillId="0" borderId="12" xfId="0" applyNumberFormat="1" applyFont="1" applyFill="1" applyBorder="1" applyAlignment="1">
      <alignment vertical="center"/>
    </xf>
    <xf numFmtId="183" fontId="48" fillId="0" borderId="6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183" fontId="0" fillId="0" borderId="13" xfId="2" applyNumberFormat="1" applyFont="1" applyBorder="1" applyAlignment="1">
      <alignment vertical="center"/>
    </xf>
    <xf numFmtId="183" fontId="0" fillId="0" borderId="4" xfId="2" applyNumberFormat="1" applyFont="1" applyBorder="1" applyAlignment="1">
      <alignment vertical="center"/>
    </xf>
    <xf numFmtId="183" fontId="0" fillId="0" borderId="9" xfId="2" applyNumberFormat="1" applyFont="1" applyBorder="1" applyAlignment="1">
      <alignment vertical="center"/>
    </xf>
    <xf numFmtId="183" fontId="0" fillId="0" borderId="5" xfId="2" applyNumberFormat="1" applyFont="1" applyBorder="1" applyAlignment="1">
      <alignment vertical="center"/>
    </xf>
    <xf numFmtId="183" fontId="0" fillId="0" borderId="12" xfId="0" applyNumberFormat="1" applyFont="1" applyFill="1" applyBorder="1" applyAlignment="1">
      <alignment vertical="center"/>
    </xf>
    <xf numFmtId="183" fontId="0" fillId="0" borderId="6" xfId="0" applyNumberFormat="1" applyFont="1" applyFill="1" applyBorder="1" applyAlignment="1">
      <alignment vertical="center"/>
    </xf>
    <xf numFmtId="183" fontId="0" fillId="0" borderId="5" xfId="2" applyNumberFormat="1" applyFont="1" applyBorder="1" applyAlignment="1">
      <alignment horizontal="right" vertical="center"/>
    </xf>
    <xf numFmtId="183" fontId="0" fillId="0" borderId="9" xfId="2" applyNumberFormat="1" applyFont="1" applyBorder="1" applyAlignment="1">
      <alignment horizontal="right" vertical="center"/>
    </xf>
    <xf numFmtId="184" fontId="5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8" fillId="0" borderId="0" xfId="0" applyNumberFormat="1" applyFont="1" applyFill="1" applyAlignment="1">
      <alignment vertical="center"/>
    </xf>
    <xf numFmtId="186" fontId="0" fillId="0" borderId="11" xfId="0" applyNumberFormat="1" applyFont="1" applyFill="1" applyBorder="1" applyAlignment="1">
      <alignment horizontal="distributed" vertical="center" justifyLastLine="1"/>
    </xf>
    <xf numFmtId="186" fontId="8" fillId="0" borderId="11" xfId="0" applyNumberFormat="1" applyFont="1" applyFill="1" applyBorder="1" applyAlignment="1">
      <alignment vertical="center"/>
    </xf>
    <xf numFmtId="186" fontId="4" fillId="0" borderId="0" xfId="0" applyNumberFormat="1" applyFont="1" applyFill="1" applyAlignment="1">
      <alignment vertical="center"/>
    </xf>
    <xf numFmtId="186" fontId="8" fillId="0" borderId="0" xfId="0" applyNumberFormat="1" applyFont="1" applyFill="1" applyAlignment="1">
      <alignment horizontal="center" vertical="center"/>
    </xf>
    <xf numFmtId="183" fontId="0" fillId="0" borderId="9" xfId="2" applyNumberFormat="1" applyFont="1" applyFill="1" applyBorder="1" applyAlignment="1">
      <alignment horizontal="right" vertical="center"/>
    </xf>
    <xf numFmtId="183" fontId="11" fillId="0" borderId="0" xfId="2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0" fillId="0" borderId="9" xfId="0" applyFont="1" applyFill="1" applyBorder="1" applyAlignment="1">
      <alignment horizontal="distributed" vertical="center"/>
    </xf>
    <xf numFmtId="0" fontId="51" fillId="0" borderId="0" xfId="0" applyFont="1"/>
    <xf numFmtId="0" fontId="50" fillId="0" borderId="0" xfId="0" applyFont="1" applyFill="1" applyBorder="1" applyAlignment="1">
      <alignment horizontal="distributed" vertical="center"/>
    </xf>
    <xf numFmtId="179" fontId="0" fillId="0" borderId="0" xfId="0" applyNumberFormat="1"/>
    <xf numFmtId="183" fontId="0" fillId="0" borderId="5" xfId="2" applyNumberFormat="1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0" fontId="5" fillId="0" borderId="0" xfId="0" applyFont="1" applyFill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vertical="center"/>
    </xf>
    <xf numFmtId="183" fontId="4" fillId="0" borderId="9" xfId="0" applyNumberFormat="1" applyFont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9" xfId="2" applyFont="1" applyBorder="1" applyAlignment="1">
      <alignment vertical="center"/>
    </xf>
    <xf numFmtId="177" fontId="46" fillId="0" borderId="9" xfId="0" applyNumberFormat="1" applyFont="1" applyFill="1" applyBorder="1" applyAlignment="1">
      <alignment vertical="center"/>
    </xf>
    <xf numFmtId="186" fontId="46" fillId="0" borderId="9" xfId="0" applyNumberFormat="1" applyFont="1" applyFill="1" applyBorder="1" applyAlignment="1">
      <alignment vertical="center"/>
    </xf>
    <xf numFmtId="183" fontId="47" fillId="0" borderId="12" xfId="0" applyNumberFormat="1" applyFont="1" applyFill="1" applyBorder="1" applyAlignment="1">
      <alignment vertical="center"/>
    </xf>
    <xf numFmtId="183" fontId="47" fillId="0" borderId="12" xfId="3" applyNumberFormat="1" applyFont="1" applyFill="1" applyBorder="1" applyAlignment="1">
      <alignment horizontal="right" vertical="center"/>
    </xf>
    <xf numFmtId="183" fontId="7" fillId="0" borderId="12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7" fontId="46" fillId="0" borderId="5" xfId="0" applyNumberFormat="1" applyFont="1" applyFill="1" applyBorder="1" applyAlignment="1">
      <alignment vertical="center"/>
    </xf>
    <xf numFmtId="183" fontId="47" fillId="0" borderId="7" xfId="3" applyNumberFormat="1" applyFont="1" applyFill="1" applyBorder="1" applyAlignment="1">
      <alignment vertical="center"/>
    </xf>
    <xf numFmtId="183" fontId="7" fillId="0" borderId="6" xfId="0" applyNumberFormat="1" applyFont="1" applyFill="1" applyBorder="1" applyAlignment="1">
      <alignment vertical="center"/>
    </xf>
    <xf numFmtId="38" fontId="13" fillId="0" borderId="2" xfId="2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38" fontId="4" fillId="0" borderId="10" xfId="2" applyFont="1" applyFill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distributed" vertical="center" justifyLastLine="1"/>
    </xf>
    <xf numFmtId="187" fontId="46" fillId="0" borderId="8" xfId="2" applyNumberFormat="1" applyFont="1" applyFill="1" applyBorder="1" applyAlignment="1">
      <alignment horizontal="distributed" vertical="center" justifyLastLine="1"/>
    </xf>
    <xf numFmtId="187" fontId="46" fillId="0" borderId="10" xfId="2" applyNumberFormat="1" applyFont="1" applyFill="1" applyBorder="1" applyAlignment="1">
      <alignment horizontal="distributed" vertical="center" justifyLastLine="1"/>
    </xf>
    <xf numFmtId="38" fontId="15" fillId="0" borderId="0" xfId="2" applyFont="1" applyFill="1" applyAlignment="1">
      <alignment horizontal="left" vertical="center"/>
    </xf>
    <xf numFmtId="187" fontId="7" fillId="0" borderId="17" xfId="2" applyNumberFormat="1" applyFont="1" applyFill="1" applyBorder="1" applyAlignment="1">
      <alignment horizontal="distributed" vertical="center" justifyLastLine="1"/>
    </xf>
    <xf numFmtId="38" fontId="7" fillId="0" borderId="18" xfId="3" applyNumberFormat="1" applyFont="1" applyFill="1" applyBorder="1" applyAlignment="1">
      <alignment vertical="center"/>
    </xf>
    <xf numFmtId="38" fontId="44" fillId="0" borderId="18" xfId="3" applyNumberFormat="1" applyFont="1" applyFill="1" applyBorder="1" applyAlignment="1">
      <alignment vertical="center"/>
    </xf>
    <xf numFmtId="38" fontId="7" fillId="0" borderId="18" xfId="3" applyNumberFormat="1" applyFont="1" applyFill="1" applyBorder="1" applyAlignment="1">
      <alignment horizontal="right" vertical="center"/>
    </xf>
    <xf numFmtId="38" fontId="7" fillId="0" borderId="19" xfId="3" applyNumberFormat="1" applyFont="1" applyFill="1" applyBorder="1" applyAlignment="1">
      <alignment horizontal="right" vertical="center"/>
    </xf>
    <xf numFmtId="188" fontId="7" fillId="0" borderId="10" xfId="2" applyNumberFormat="1" applyFont="1" applyFill="1" applyBorder="1" applyAlignment="1">
      <alignment horizontal="distributed" vertical="center" justifyLastLine="1"/>
    </xf>
    <xf numFmtId="186" fontId="7" fillId="0" borderId="4" xfId="3" applyNumberFormat="1" applyFont="1" applyFill="1" applyBorder="1" applyAlignment="1">
      <alignment vertical="center"/>
    </xf>
    <xf numFmtId="186" fontId="7" fillId="0" borderId="5" xfId="3" applyNumberFormat="1" applyFont="1" applyFill="1" applyBorder="1" applyAlignment="1">
      <alignment vertical="center"/>
    </xf>
    <xf numFmtId="188" fontId="44" fillId="0" borderId="5" xfId="3" applyNumberFormat="1" applyFont="1" applyFill="1" applyBorder="1" applyAlignment="1">
      <alignment vertical="center"/>
    </xf>
    <xf numFmtId="188" fontId="7" fillId="0" borderId="5" xfId="3" applyNumberFormat="1" applyFont="1" applyFill="1" applyBorder="1" applyAlignment="1">
      <alignment horizontal="right" vertical="center"/>
    </xf>
    <xf numFmtId="186" fontId="7" fillId="0" borderId="5" xfId="3" applyNumberFormat="1" applyFont="1" applyFill="1" applyBorder="1" applyAlignment="1">
      <alignment horizontal="right" vertical="center"/>
    </xf>
    <xf numFmtId="186" fontId="7" fillId="0" borderId="6" xfId="3" applyNumberFormat="1" applyFont="1" applyFill="1" applyBorder="1" applyAlignment="1">
      <alignment vertical="center"/>
    </xf>
    <xf numFmtId="38" fontId="4" fillId="0" borderId="2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vertical="top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9" fillId="0" borderId="0" xfId="0" applyFont="1" applyAlignment="1"/>
    <xf numFmtId="180" fontId="3" fillId="0" borderId="0" xfId="0" applyNumberFormat="1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0" fontId="13" fillId="0" borderId="11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183" fontId="4" fillId="0" borderId="9" xfId="6" applyNumberFormat="1" applyFont="1" applyBorder="1" applyAlignment="1">
      <alignment vertical="center"/>
    </xf>
    <xf numFmtId="184" fontId="46" fillId="0" borderId="0" xfId="6" applyNumberFormat="1" applyFont="1" applyAlignment="1">
      <alignment vertical="center"/>
    </xf>
    <xf numFmtId="184" fontId="47" fillId="0" borderId="9" xfId="6" applyNumberFormat="1" applyFont="1" applyBorder="1" applyAlignment="1">
      <alignment vertical="center"/>
    </xf>
    <xf numFmtId="183" fontId="4" fillId="0" borderId="0" xfId="6" applyNumberFormat="1" applyFont="1" applyAlignment="1">
      <alignment vertical="center"/>
    </xf>
    <xf numFmtId="183" fontId="46" fillId="0" borderId="5" xfId="6" applyNumberFormat="1" applyFont="1" applyBorder="1" applyAlignment="1">
      <alignment vertical="center"/>
    </xf>
    <xf numFmtId="183" fontId="47" fillId="0" borderId="5" xfId="6" applyNumberFormat="1" applyFont="1" applyBorder="1" applyAlignment="1">
      <alignment vertical="center"/>
    </xf>
    <xf numFmtId="183" fontId="25" fillId="0" borderId="9" xfId="6" applyNumberFormat="1" applyFont="1" applyBorder="1" applyAlignment="1">
      <alignment vertical="center"/>
    </xf>
    <xf numFmtId="183" fontId="44" fillId="0" borderId="0" xfId="6" applyNumberFormat="1" applyFont="1" applyAlignment="1">
      <alignment vertical="center"/>
    </xf>
    <xf numFmtId="183" fontId="4" fillId="0" borderId="9" xfId="6" applyNumberFormat="1" applyFont="1" applyFill="1" applyBorder="1" applyAlignment="1">
      <alignment vertical="center"/>
    </xf>
    <xf numFmtId="183" fontId="25" fillId="0" borderId="9" xfId="6" applyNumberFormat="1" applyFont="1" applyFill="1" applyBorder="1" applyAlignment="1">
      <alignment vertical="center"/>
    </xf>
    <xf numFmtId="183" fontId="44" fillId="0" borderId="0" xfId="6" applyNumberFormat="1" applyFont="1" applyFill="1" applyBorder="1" applyAlignment="1">
      <alignment vertical="center"/>
    </xf>
    <xf numFmtId="183" fontId="54" fillId="0" borderId="9" xfId="6" applyNumberFormat="1" applyFont="1" applyFill="1" applyBorder="1" applyAlignment="1">
      <alignment vertical="center"/>
    </xf>
    <xf numFmtId="183" fontId="45" fillId="0" borderId="0" xfId="6" applyNumberFormat="1" applyFont="1" applyFill="1" applyBorder="1" applyAlignment="1">
      <alignment vertical="center"/>
    </xf>
    <xf numFmtId="183" fontId="4" fillId="0" borderId="11" xfId="6" applyNumberFormat="1" applyFont="1" applyFill="1" applyBorder="1" applyAlignment="1">
      <alignment vertical="center"/>
    </xf>
    <xf numFmtId="184" fontId="46" fillId="0" borderId="10" xfId="6" applyNumberFormat="1" applyFont="1" applyFill="1" applyBorder="1" applyAlignment="1">
      <alignment horizontal="right" vertical="center"/>
    </xf>
    <xf numFmtId="184" fontId="47" fillId="0" borderId="11" xfId="6" applyNumberFormat="1" applyFont="1" applyFill="1" applyBorder="1" applyAlignment="1">
      <alignment horizontal="right" vertical="center"/>
    </xf>
    <xf numFmtId="38" fontId="4" fillId="0" borderId="11" xfId="6" applyFont="1" applyFill="1" applyBorder="1" applyAlignment="1">
      <alignment vertical="center"/>
    </xf>
    <xf numFmtId="184" fontId="46" fillId="0" borderId="11" xfId="6" applyNumberFormat="1" applyFont="1" applyFill="1" applyBorder="1" applyAlignment="1">
      <alignment vertical="center"/>
    </xf>
    <xf numFmtId="184" fontId="47" fillId="0" borderId="8" xfId="6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38" fontId="13" fillId="0" borderId="11" xfId="6" applyFont="1" applyFill="1" applyBorder="1" applyAlignment="1">
      <alignment vertical="center"/>
    </xf>
    <xf numFmtId="183" fontId="48" fillId="0" borderId="11" xfId="6" applyNumberFormat="1" applyFont="1" applyFill="1" applyBorder="1" applyAlignment="1">
      <alignment vertical="center"/>
    </xf>
    <xf numFmtId="183" fontId="23" fillId="0" borderId="8" xfId="6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vertical="center"/>
    </xf>
    <xf numFmtId="38" fontId="4" fillId="0" borderId="0" xfId="6" applyFont="1" applyFill="1" applyAlignment="1">
      <alignment vertical="center"/>
    </xf>
    <xf numFmtId="0" fontId="9" fillId="0" borderId="0" xfId="0" applyFont="1" applyAlignment="1">
      <alignment horizontal="center"/>
    </xf>
    <xf numFmtId="0" fontId="13" fillId="0" borderId="13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justifyLastLine="1"/>
    </xf>
    <xf numFmtId="0" fontId="13" fillId="0" borderId="3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8" xfId="0" applyFont="1" applyFill="1" applyBorder="1" applyAlignment="1">
      <alignment horizontal="center" vertical="center" justifyLastLine="1"/>
    </xf>
    <xf numFmtId="0" fontId="48" fillId="0" borderId="10" xfId="0" applyFont="1" applyFill="1" applyBorder="1" applyAlignment="1">
      <alignment horizontal="center" vertical="center" justifyLastLine="1"/>
    </xf>
    <xf numFmtId="0" fontId="48" fillId="0" borderId="8" xfId="0" applyFont="1" applyFill="1" applyBorder="1" applyAlignment="1">
      <alignment horizontal="center" vertical="center" justifyLastLine="1"/>
    </xf>
    <xf numFmtId="38" fontId="3" fillId="0" borderId="0" xfId="2" applyFont="1" applyFill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15" fillId="0" borderId="7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 justifyLastLine="1"/>
    </xf>
    <xf numFmtId="38" fontId="4" fillId="0" borderId="3" xfId="2" applyFont="1" applyFill="1" applyBorder="1" applyAlignment="1">
      <alignment horizontal="center" vertical="center" justifyLastLine="1"/>
    </xf>
  </cellXfs>
  <cellStyles count="7">
    <cellStyle name="パーセント 2" xfId="1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'23表 一般会計歳入歳出決算額の推移'!$A$38:$A$43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'23表 一般会計歳入歳出決算額の推移'!$B$38:$B$43</c:f>
              <c:numCache>
                <c:formatCode>0;[Red]0</c:formatCode>
                <c:ptCount val="6"/>
                <c:pt idx="0">
                  <c:v>405</c:v>
                </c:pt>
                <c:pt idx="1">
                  <c:v>407</c:v>
                </c:pt>
                <c:pt idx="2">
                  <c:v>418</c:v>
                </c:pt>
                <c:pt idx="3">
                  <c:v>446</c:v>
                </c:pt>
                <c:pt idx="4">
                  <c:v>411</c:v>
                </c:pt>
                <c:pt idx="5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A23-B7CA-136017525412}"/>
            </c:ext>
          </c:extLst>
        </c:ser>
        <c:ser>
          <c:idx val="1"/>
          <c:order val="1"/>
          <c:tx>
            <c:strRef>
              <c:f>'23表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E5-4A23-B7CA-136017525412}"/>
                </c:ext>
              </c:extLst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E5-4A23-B7CA-136017525412}"/>
                </c:ext>
              </c:extLst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E5-4A23-B7CA-136017525412}"/>
                </c:ext>
              </c:extLst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E5-4A23-B7CA-136017525412}"/>
                </c:ext>
              </c:extLst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E5-4A23-B7CA-136017525412}"/>
                </c:ext>
              </c:extLst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E5-4A23-B7CA-136017525412}"/>
                </c:ext>
              </c:extLst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5-4A23-B7CA-136017525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'23表 一般会計歳入歳出決算額の推移'!$A$38:$A$43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'23表 一般会計歳入歳出決算額の推移'!$C$38:$C$43</c:f>
              <c:numCache>
                <c:formatCode>0;[Red]0</c:formatCode>
                <c:ptCount val="6"/>
                <c:pt idx="0">
                  <c:v>393</c:v>
                </c:pt>
                <c:pt idx="1">
                  <c:v>396</c:v>
                </c:pt>
                <c:pt idx="2">
                  <c:v>404</c:v>
                </c:pt>
                <c:pt idx="3">
                  <c:v>428</c:v>
                </c:pt>
                <c:pt idx="4">
                  <c:v>396</c:v>
                </c:pt>
                <c:pt idx="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5-4A23-B7CA-13601752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9680"/>
        <c:axId val="93961216"/>
      </c:barChart>
      <c:catAx>
        <c:axId val="939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61216"/>
        <c:scaling>
          <c:orientation val="minMax"/>
          <c:max val="470"/>
          <c:min val="35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5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E7-429C-937F-7903AEB745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E7-429C-937F-7903AEB745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E7-429C-937F-7903AEB745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E7-429C-937F-7903AEB745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E7-429C-937F-7903AEB745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E7-429C-937F-7903AEB745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E7-429C-937F-7903AEB745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E7-429C-937F-7903AEB745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E7-429C-937F-7903AEB74503}"/>
                </c:ext>
              </c:extLst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7-429C-937F-7903AEB74503}"/>
                </c:ext>
              </c:extLst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7-429C-937F-7903AEB745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7-429C-937F-7903AEB74503}"/>
                </c:ext>
              </c:extLst>
            </c:dLbl>
            <c:dLbl>
              <c:idx val="6"/>
              <c:layout>
                <c:manualLayout>
                  <c:x val="-5.420054200542005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E7-429C-937F-7903AEB74503}"/>
                </c:ext>
              </c:extLst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E7-429C-937F-7903AEB745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平成27年度一般会計歳入歳出決算額内訳'!$B$70:$B$77</c:f>
              <c:numCache>
                <c:formatCode>\ #,##0,_ </c:formatCode>
                <c:ptCount val="8"/>
                <c:pt idx="1">
                  <c:v>14437699346</c:v>
                </c:pt>
                <c:pt idx="2">
                  <c:v>2787213829</c:v>
                </c:pt>
                <c:pt idx="3">
                  <c:v>3416403835</c:v>
                </c:pt>
                <c:pt idx="5">
                  <c:v>2254200000</c:v>
                </c:pt>
                <c:pt idx="6">
                  <c:v>5733230000</c:v>
                </c:pt>
                <c:pt idx="7">
                  <c:v>11017130658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E7-429C-937F-7903AEB74503}"/>
            </c:ext>
          </c:extLst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9E7-429C-937F-7903AEB74503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9E7-429C-937F-7903AEB74503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9E7-429C-937F-7903AEB74503}"/>
              </c:ext>
            </c:extLst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9E7-429C-937F-7903AEB74503}"/>
              </c:ext>
            </c:extLst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9E7-429C-937F-7903AEB745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9E7-429C-937F-7903AEB745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19E7-429C-937F-7903AEB745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19E7-429C-937F-7903AEB74503}"/>
              </c:ext>
            </c:extLst>
          </c:dPt>
          <c:dLbls>
            <c:dLbl>
              <c:idx val="0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9E7-429C-937F-7903AEB745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E7-429C-937F-7903AEB745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E7-429C-937F-7903AEB745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7-429C-937F-7903AEB74503}"/>
                </c:ext>
              </c:extLst>
            </c:dLbl>
            <c:dLbl>
              <c:idx val="4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19E7-429C-937F-7903AEB745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E7-429C-937F-7903AEB745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E7-429C-937F-7903AEB745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E7-429C-937F-7903AEB74503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平成27年度一般会計歳入歳出決算額内訳'!$C$70:$C$77</c:f>
              <c:numCache>
                <c:formatCode>General</c:formatCode>
                <c:ptCount val="8"/>
                <c:pt idx="0" formatCode="\ #,##0,_ ">
                  <c:v>20641317010</c:v>
                </c:pt>
                <c:pt idx="4" formatCode="#,##0,_ ">
                  <c:v>19004560658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E7-429C-937F-7903AEB7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0A-47C1-9F9D-CF7D9C669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0A-47C1-9F9D-CF7D9C669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0A-47C1-9F9D-CF7D9C669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0A-47C1-9F9D-CF7D9C669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20A-47C1-9F9D-CF7D9C669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20A-47C1-9F9D-CF7D9C669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20A-47C1-9F9D-CF7D9C669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20A-47C1-9F9D-CF7D9C6690E1}"/>
              </c:ext>
            </c:extLst>
          </c:dPt>
          <c:dLbls>
            <c:dLbl>
              <c:idx val="7"/>
              <c:layout>
                <c:manualLayout>
                  <c:x val="-2.9134532990574183E-2"/>
                  <c:y val="-0.10624169986719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A-47C1-9F9D-CF7D9C6690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'24表 平成27年度一般会計歳入歳出決算額内訳'!$S$73:$S$81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衛生費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'24表 平成27年度一般会計歳入歳出決算額内訳'!$T$73:$T$81</c:f>
              <c:numCache>
                <c:formatCode>#,##0,_ </c:formatCode>
                <c:ptCount val="9"/>
                <c:pt idx="0">
                  <c:v>14129015661</c:v>
                </c:pt>
                <c:pt idx="1">
                  <c:v>5416875534</c:v>
                </c:pt>
                <c:pt idx="2">
                  <c:v>3732141110</c:v>
                </c:pt>
                <c:pt idx="3">
                  <c:v>3549702238</c:v>
                </c:pt>
                <c:pt idx="4">
                  <c:v>3475660617</c:v>
                </c:pt>
                <c:pt idx="5">
                  <c:v>2986634351</c:v>
                </c:pt>
                <c:pt idx="6">
                  <c:v>2636118827</c:v>
                </c:pt>
                <c:pt idx="7">
                  <c:v>1220000000</c:v>
                </c:pt>
                <c:pt idx="8">
                  <c:v>1591847500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0A-47C1-9F9D-CF7D9C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5</xdr:col>
      <xdr:colOff>1790699</xdr:colOff>
      <xdr:row>25</xdr:row>
      <xdr:rowOff>34423</xdr:rowOff>
    </xdr:to>
    <xdr:graphicFrame macro="">
      <xdr:nvGraphicFramePr>
        <xdr:cNvPr id="5363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419099</xdr:colOff>
      <xdr:row>20</xdr:row>
      <xdr:rowOff>161925</xdr:rowOff>
    </xdr:from>
    <xdr:to>
      <xdr:col>5</xdr:col>
      <xdr:colOff>1584907</xdr:colOff>
      <xdr:row>21</xdr:row>
      <xdr:rowOff>200025</xdr:rowOff>
    </xdr:to>
    <xdr:grpSp>
      <xdr:nvGrpSpPr>
        <xdr:cNvPr id="5365" name="グループ化 3"/>
        <xdr:cNvGrpSpPr>
          <a:grpSpLocks/>
        </xdr:cNvGrpSpPr>
      </xdr:nvGrpSpPr>
      <xdr:grpSpPr bwMode="auto">
        <a:xfrm>
          <a:off x="419099" y="5048250"/>
          <a:ext cx="5842583" cy="276225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25401</xdr:colOff>
      <xdr:row>22</xdr:row>
      <xdr:rowOff>123825</xdr:rowOff>
    </xdr:from>
    <xdr:to>
      <xdr:col>0</xdr:col>
      <xdr:colOff>660400</xdr:colOff>
      <xdr:row>23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25401" y="5486400"/>
          <a:ext cx="634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495300" y="3467100"/>
          <a:ext cx="866775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411957</xdr:colOff>
      <xdr:row>1</xdr:row>
      <xdr:rowOff>66675</xdr:rowOff>
    </xdr:from>
    <xdr:to>
      <xdr:col>9</xdr:col>
      <xdr:colOff>241577</xdr:colOff>
      <xdr:row>26</xdr:row>
      <xdr:rowOff>134335</xdr:rowOff>
    </xdr:to>
    <xdr:graphicFrame macro="">
      <xdr:nvGraphicFramePr>
        <xdr:cNvPr id="3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596741</xdr:colOff>
      <xdr:row>11</xdr:row>
      <xdr:rowOff>157640</xdr:rowOff>
    </xdr:from>
    <xdr:to>
      <xdr:col>6</xdr:col>
      <xdr:colOff>60484</xdr:colOff>
      <xdr:row>15</xdr:row>
      <xdr:rowOff>19051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68416" y="2376965"/>
          <a:ext cx="1435418" cy="632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4,588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>
      <xdr:col>0</xdr:col>
      <xdr:colOff>400050</xdr:colOff>
      <xdr:row>27</xdr:row>
      <xdr:rowOff>76201</xdr:rowOff>
    </xdr:from>
    <xdr:to>
      <xdr:col>9</xdr:col>
      <xdr:colOff>407429</xdr:colOff>
      <xdr:row>52</xdr:row>
      <xdr:rowOff>142875</xdr:rowOff>
    </xdr:to>
    <xdr:graphicFrame macro="">
      <xdr:nvGraphicFramePr>
        <xdr:cNvPr id="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590550</xdr:colOff>
      <xdr:row>37</xdr:row>
      <xdr:rowOff>168593</xdr:rowOff>
    </xdr:from>
    <xdr:to>
      <xdr:col>6</xdr:col>
      <xdr:colOff>169783</xdr:colOff>
      <xdr:row>42</xdr:row>
      <xdr:rowOff>114300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562225" y="6931343"/>
          <a:ext cx="1550908" cy="8029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387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4,631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56"/>
      <c r="B6" s="56"/>
      <c r="C6" s="56"/>
      <c r="D6" s="56"/>
      <c r="E6" s="56"/>
      <c r="F6" s="57" t="s">
        <v>74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58"/>
      <c r="C15" s="59"/>
      <c r="D15" s="60"/>
      <c r="E15" s="60"/>
      <c r="F15" s="70"/>
      <c r="H15" s="60"/>
      <c r="I15" s="61"/>
      <c r="K15" s="61"/>
    </row>
    <row r="16" spans="1:12" ht="19.149999999999999" customHeight="1" x14ac:dyDescent="0.15">
      <c r="B16" s="58"/>
      <c r="C16" s="59"/>
      <c r="D16" s="60"/>
      <c r="E16" s="60"/>
      <c r="F16" s="70"/>
      <c r="I16" s="60"/>
      <c r="J16" s="61"/>
      <c r="K16" s="60"/>
      <c r="L16" s="61"/>
    </row>
    <row r="17" spans="2:12" ht="19.149999999999999" customHeight="1" x14ac:dyDescent="0.15">
      <c r="B17" s="58"/>
      <c r="C17" s="59"/>
      <c r="D17" s="60"/>
      <c r="E17" s="60"/>
      <c r="F17" s="70"/>
      <c r="I17" s="60"/>
      <c r="J17" s="61"/>
      <c r="K17" s="60"/>
      <c r="L17" s="61"/>
    </row>
    <row r="18" spans="2:12" ht="19.149999999999999" customHeight="1" x14ac:dyDescent="0.15">
      <c r="B18" s="58"/>
      <c r="C18" s="59"/>
      <c r="D18" s="60"/>
      <c r="E18" s="60"/>
      <c r="F18" s="70"/>
      <c r="I18" s="60"/>
      <c r="J18" s="61"/>
      <c r="K18" s="60"/>
      <c r="L18" s="61"/>
    </row>
    <row r="19" spans="2:12" ht="19.149999999999999" customHeight="1" x14ac:dyDescent="0.15">
      <c r="B19" s="58"/>
      <c r="C19" s="59"/>
      <c r="D19" s="60"/>
      <c r="E19" s="60"/>
      <c r="F19" s="61"/>
      <c r="K19" s="60"/>
    </row>
    <row r="20" spans="2:12" ht="19.149999999999999" customHeight="1" x14ac:dyDescent="0.15">
      <c r="B20" s="58"/>
      <c r="C20" s="59"/>
      <c r="D20" s="60"/>
      <c r="E20" s="60"/>
      <c r="F20" s="61"/>
      <c r="K20" s="60"/>
      <c r="L20" s="61"/>
    </row>
    <row r="21" spans="2:12" ht="19.149999999999999" customHeight="1" x14ac:dyDescent="0.15">
      <c r="B21" s="58"/>
      <c r="C21" s="59"/>
      <c r="D21" s="60"/>
      <c r="E21" s="60"/>
      <c r="F21" s="61"/>
      <c r="K21" s="60"/>
    </row>
    <row r="22" spans="2:12" ht="19.149999999999999" customHeight="1" x14ac:dyDescent="0.15">
      <c r="B22" s="58"/>
      <c r="C22" s="59"/>
      <c r="D22" s="60"/>
      <c r="E22" s="60"/>
      <c r="F22" s="61"/>
      <c r="K22" s="60"/>
      <c r="L22" s="61"/>
    </row>
    <row r="23" spans="2:12" ht="19.149999999999999" customHeight="1" x14ac:dyDescent="0.15">
      <c r="B23" s="58"/>
      <c r="D23" s="60"/>
      <c r="E23" s="60"/>
      <c r="F23" s="61"/>
      <c r="K23" s="60"/>
      <c r="L23" s="61"/>
    </row>
    <row r="24" spans="2:12" x14ac:dyDescent="0.15">
      <c r="B24" s="58"/>
      <c r="D24" s="60"/>
      <c r="E24" s="60"/>
      <c r="F24" s="61"/>
      <c r="K24" s="60"/>
      <c r="L24" s="61"/>
    </row>
    <row r="25" spans="2:12" x14ac:dyDescent="0.15">
      <c r="B25" s="58"/>
      <c r="D25" s="60"/>
      <c r="E25" s="60"/>
      <c r="F25" s="61"/>
      <c r="K25" s="60"/>
      <c r="L25" s="61"/>
    </row>
    <row r="26" spans="2:12" x14ac:dyDescent="0.15">
      <c r="B26" s="58"/>
      <c r="D26" s="60"/>
      <c r="E26" s="60"/>
      <c r="F26" s="61"/>
      <c r="K26" s="60"/>
      <c r="L26" s="6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tabSelected="1" view="pageBreakPreview" topLeftCell="A16" zoomScaleNormal="100" zoomScaleSheetLayoutView="100" workbookViewId="0">
      <selection activeCell="F30" sqref="F30"/>
    </sheetView>
  </sheetViews>
  <sheetFormatPr defaultRowHeight="13.5" x14ac:dyDescent="0.1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ht="28.5" customHeight="1" x14ac:dyDescent="0.2">
      <c r="A1" s="326" t="s">
        <v>109</v>
      </c>
      <c r="B1" s="326"/>
      <c r="C1" s="326"/>
      <c r="D1" s="326"/>
      <c r="E1" s="326"/>
      <c r="F1" s="326"/>
      <c r="G1" s="291"/>
      <c r="H1" s="291"/>
    </row>
    <row r="2" spans="1:8" ht="18.75" x14ac:dyDescent="0.2">
      <c r="A2" s="35"/>
    </row>
    <row r="3" spans="1:8" ht="18.75" x14ac:dyDescent="0.2">
      <c r="A3" s="35"/>
    </row>
    <row r="4" spans="1:8" ht="18.75" x14ac:dyDescent="0.2">
      <c r="A4" s="35"/>
    </row>
    <row r="5" spans="1:8" ht="18.75" x14ac:dyDescent="0.2">
      <c r="A5" s="35"/>
    </row>
    <row r="6" spans="1:8" ht="18.75" x14ac:dyDescent="0.2">
      <c r="A6" s="35"/>
    </row>
    <row r="7" spans="1:8" ht="18.75" x14ac:dyDescent="0.2">
      <c r="A7" s="35"/>
    </row>
    <row r="8" spans="1:8" ht="18.75" x14ac:dyDescent="0.2">
      <c r="A8" s="35"/>
    </row>
    <row r="9" spans="1:8" ht="18.75" x14ac:dyDescent="0.2">
      <c r="A9" s="35"/>
    </row>
    <row r="10" spans="1:8" ht="18.75" x14ac:dyDescent="0.2">
      <c r="A10" s="35"/>
    </row>
    <row r="11" spans="1:8" ht="18.75" x14ac:dyDescent="0.2">
      <c r="A11" s="35"/>
    </row>
    <row r="12" spans="1:8" ht="18.75" x14ac:dyDescent="0.2">
      <c r="A12" s="35"/>
    </row>
    <row r="13" spans="1:8" ht="18.75" x14ac:dyDescent="0.2">
      <c r="A13" s="35"/>
    </row>
    <row r="14" spans="1:8" ht="18.75" x14ac:dyDescent="0.2">
      <c r="A14" s="35"/>
    </row>
    <row r="15" spans="1:8" ht="18.75" x14ac:dyDescent="0.2">
      <c r="A15" s="35"/>
    </row>
    <row r="16" spans="1:8" ht="18.75" x14ac:dyDescent="0.2">
      <c r="A16" s="35"/>
    </row>
    <row r="17" spans="1:1" ht="18.75" x14ac:dyDescent="0.2">
      <c r="A17" s="35"/>
    </row>
    <row r="18" spans="1:1" ht="18.75" x14ac:dyDescent="0.2">
      <c r="A18" s="35"/>
    </row>
    <row r="19" spans="1:1" ht="18.75" x14ac:dyDescent="0.2">
      <c r="A19" s="35"/>
    </row>
    <row r="20" spans="1:1" ht="18.75" x14ac:dyDescent="0.2">
      <c r="A20" s="35"/>
    </row>
    <row r="21" spans="1:1" ht="18.75" x14ac:dyDescent="0.2">
      <c r="A21" s="35"/>
    </row>
    <row r="22" spans="1:1" ht="18.75" x14ac:dyDescent="0.2">
      <c r="A22" s="35"/>
    </row>
    <row r="23" spans="1:1" ht="18.75" x14ac:dyDescent="0.2">
      <c r="A23" s="35"/>
    </row>
    <row r="24" spans="1:1" ht="18.75" x14ac:dyDescent="0.2">
      <c r="A24" s="35"/>
    </row>
    <row r="25" spans="1:1" ht="18.75" x14ac:dyDescent="0.2">
      <c r="A25" s="35"/>
    </row>
    <row r="26" spans="1:1" ht="18.75" x14ac:dyDescent="0.2">
      <c r="A26" s="35"/>
    </row>
    <row r="27" spans="1:1" ht="18.75" x14ac:dyDescent="0.2">
      <c r="A27" s="35"/>
    </row>
    <row r="28" spans="1:1" ht="18.75" x14ac:dyDescent="0.2">
      <c r="A28" s="35"/>
    </row>
    <row r="29" spans="1:1" ht="18.75" x14ac:dyDescent="0.2">
      <c r="A29" s="35"/>
    </row>
    <row r="30" spans="1:1" ht="18.75" x14ac:dyDescent="0.2">
      <c r="A30" s="35"/>
    </row>
    <row r="31" spans="1:1" ht="18.75" x14ac:dyDescent="0.2">
      <c r="A31" s="35"/>
    </row>
    <row r="32" spans="1:1" ht="18.75" x14ac:dyDescent="0.2">
      <c r="A32" s="35"/>
    </row>
    <row r="33" spans="1:7" ht="18.75" x14ac:dyDescent="0.2">
      <c r="A33" s="35"/>
    </row>
    <row r="34" spans="1:7" ht="18.75" x14ac:dyDescent="0.2">
      <c r="A34" s="35"/>
    </row>
    <row r="35" spans="1:7" ht="18.75" x14ac:dyDescent="0.2">
      <c r="A35" s="35"/>
    </row>
    <row r="36" spans="1:7" ht="18.75" x14ac:dyDescent="0.2">
      <c r="A36" s="35"/>
    </row>
    <row r="37" spans="1:7" x14ac:dyDescent="0.15">
      <c r="B37" s="71" t="s">
        <v>2</v>
      </c>
      <c r="C37" s="71" t="s">
        <v>3</v>
      </c>
      <c r="F37" s="71" t="s">
        <v>2</v>
      </c>
      <c r="G37" s="71" t="s">
        <v>3</v>
      </c>
    </row>
    <row r="38" spans="1:7" x14ac:dyDescent="0.15">
      <c r="A38" s="237" t="s">
        <v>134</v>
      </c>
      <c r="B38" s="36">
        <v>405</v>
      </c>
      <c r="C38" s="36">
        <v>393</v>
      </c>
      <c r="F38" s="93">
        <v>40495090</v>
      </c>
      <c r="G38" s="93">
        <v>39326550</v>
      </c>
    </row>
    <row r="39" spans="1:7" x14ac:dyDescent="0.15">
      <c r="A39" s="237" t="s">
        <v>135</v>
      </c>
      <c r="B39" s="36">
        <v>407</v>
      </c>
      <c r="C39" s="36">
        <v>396</v>
      </c>
      <c r="F39" s="94">
        <v>40717176</v>
      </c>
      <c r="G39" s="93">
        <v>39636521</v>
      </c>
    </row>
    <row r="40" spans="1:7" x14ac:dyDescent="0.15">
      <c r="A40" s="237" t="s">
        <v>136</v>
      </c>
      <c r="B40" s="36">
        <v>418</v>
      </c>
      <c r="C40" s="36">
        <v>404</v>
      </c>
      <c r="F40" s="94">
        <v>41797002</v>
      </c>
      <c r="G40" s="93">
        <v>40430180</v>
      </c>
    </row>
    <row r="41" spans="1:7" x14ac:dyDescent="0.15">
      <c r="A41" s="238" t="s">
        <v>137</v>
      </c>
      <c r="B41" s="73">
        <v>446</v>
      </c>
      <c r="C41" s="73">
        <v>428</v>
      </c>
      <c r="F41" s="94">
        <v>44579934</v>
      </c>
      <c r="G41" s="93">
        <v>42805559</v>
      </c>
    </row>
    <row r="42" spans="1:7" x14ac:dyDescent="0.15">
      <c r="A42" s="238" t="s">
        <v>138</v>
      </c>
      <c r="B42" s="73">
        <v>411</v>
      </c>
      <c r="C42" s="73">
        <v>396</v>
      </c>
      <c r="F42" s="160">
        <v>41128627.795999996</v>
      </c>
      <c r="G42" s="161">
        <v>39560632.597999997</v>
      </c>
    </row>
    <row r="43" spans="1:7" x14ac:dyDescent="0.15">
      <c r="A43" s="237" t="s">
        <v>139</v>
      </c>
      <c r="B43" s="36">
        <v>396</v>
      </c>
      <c r="C43" s="36">
        <v>387</v>
      </c>
      <c r="F43" s="236">
        <v>39645877668</v>
      </c>
      <c r="G43" s="236">
        <v>38746306781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98425196850393704" header="0.94488188976377963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3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0" width="8.625" customWidth="1"/>
    <col min="11" max="11" width="11" bestFit="1" customWidth="1"/>
    <col min="12" max="12" width="9.875" bestFit="1" customWidth="1"/>
    <col min="13" max="13" width="12.25" customWidth="1"/>
    <col min="14" max="14" width="10.25" customWidth="1"/>
    <col min="15" max="15" width="14.625" customWidth="1"/>
    <col min="16" max="16" width="12.25" style="71" customWidth="1"/>
    <col min="17" max="17" width="11.875" customWidth="1"/>
    <col min="18" max="18" width="12.75" style="72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8" s="37" customFormat="1" ht="40.15" customHeight="1" x14ac:dyDescent="0.15">
      <c r="A1" s="329" t="s">
        <v>127</v>
      </c>
      <c r="B1" s="329"/>
      <c r="C1" s="329"/>
      <c r="D1" s="329"/>
      <c r="E1" s="329"/>
      <c r="F1" s="329"/>
      <c r="G1" s="329"/>
      <c r="H1" s="329"/>
      <c r="I1" s="329"/>
      <c r="J1" s="329"/>
      <c r="K1" s="62"/>
    </row>
    <row r="2" spans="1:18" x14ac:dyDescent="0.15">
      <c r="P2"/>
      <c r="R2"/>
    </row>
    <row r="3" spans="1:18" x14ac:dyDescent="0.15">
      <c r="P3"/>
      <c r="R3"/>
    </row>
    <row r="4" spans="1:18" x14ac:dyDescent="0.15">
      <c r="P4"/>
      <c r="R4"/>
    </row>
    <row r="5" spans="1:18" x14ac:dyDescent="0.15">
      <c r="P5"/>
      <c r="R5"/>
    </row>
    <row r="6" spans="1:18" x14ac:dyDescent="0.15">
      <c r="P6"/>
      <c r="R6"/>
    </row>
    <row r="7" spans="1:18" x14ac:dyDescent="0.15">
      <c r="P7"/>
      <c r="R7"/>
    </row>
    <row r="8" spans="1:18" x14ac:dyDescent="0.15">
      <c r="P8"/>
      <c r="R8"/>
    </row>
    <row r="9" spans="1:18" x14ac:dyDescent="0.15">
      <c r="P9"/>
      <c r="R9"/>
    </row>
    <row r="10" spans="1:18" x14ac:dyDescent="0.15">
      <c r="P10"/>
      <c r="R10"/>
    </row>
    <row r="11" spans="1:18" x14ac:dyDescent="0.15">
      <c r="P11"/>
      <c r="R11"/>
    </row>
    <row r="12" spans="1:18" x14ac:dyDescent="0.15">
      <c r="P12"/>
      <c r="R12"/>
    </row>
    <row r="13" spans="1:18" x14ac:dyDescent="0.15">
      <c r="P13"/>
      <c r="R13"/>
    </row>
    <row r="14" spans="1:18" ht="20.25" customHeight="1" x14ac:dyDescent="0.15">
      <c r="P14"/>
      <c r="R14"/>
    </row>
    <row r="15" spans="1:18" x14ac:dyDescent="0.15">
      <c r="P15"/>
      <c r="R15"/>
    </row>
    <row r="16" spans="1:18" x14ac:dyDescent="0.15">
      <c r="P16"/>
      <c r="R16"/>
    </row>
    <row r="17" spans="16:18" x14ac:dyDescent="0.15">
      <c r="P17"/>
      <c r="R17"/>
    </row>
    <row r="18" spans="16:18" x14ac:dyDescent="0.15">
      <c r="P18"/>
      <c r="R18"/>
    </row>
    <row r="19" spans="16:18" x14ac:dyDescent="0.15">
      <c r="P19"/>
      <c r="R19"/>
    </row>
    <row r="20" spans="16:18" x14ac:dyDescent="0.15">
      <c r="P20"/>
      <c r="R20"/>
    </row>
    <row r="21" spans="16:18" x14ac:dyDescent="0.15">
      <c r="P21"/>
      <c r="R21"/>
    </row>
    <row r="22" spans="16:18" x14ac:dyDescent="0.15">
      <c r="P22"/>
      <c r="R22"/>
    </row>
    <row r="23" spans="16:18" x14ac:dyDescent="0.15">
      <c r="P23"/>
      <c r="R23"/>
    </row>
    <row r="24" spans="16:18" x14ac:dyDescent="0.15">
      <c r="P24"/>
      <c r="R24"/>
    </row>
    <row r="25" spans="16:18" x14ac:dyDescent="0.15">
      <c r="P25"/>
      <c r="R25"/>
    </row>
    <row r="26" spans="16:18" x14ac:dyDescent="0.15">
      <c r="P26"/>
      <c r="R26"/>
    </row>
    <row r="27" spans="16:18" x14ac:dyDescent="0.15">
      <c r="P27"/>
      <c r="R27"/>
    </row>
    <row r="28" spans="16:18" x14ac:dyDescent="0.15">
      <c r="P28"/>
      <c r="R28"/>
    </row>
    <row r="29" spans="16:18" x14ac:dyDescent="0.15">
      <c r="P29"/>
      <c r="R29"/>
    </row>
    <row r="30" spans="16:18" x14ac:dyDescent="0.15">
      <c r="P30"/>
      <c r="R30"/>
    </row>
    <row r="31" spans="16:18" x14ac:dyDescent="0.15">
      <c r="P31"/>
      <c r="R31"/>
    </row>
    <row r="32" spans="16:18" x14ac:dyDescent="0.15">
      <c r="P32"/>
      <c r="R32"/>
    </row>
    <row r="33" spans="16:18" x14ac:dyDescent="0.15">
      <c r="P33"/>
      <c r="R33"/>
    </row>
    <row r="34" spans="16:18" x14ac:dyDescent="0.15">
      <c r="P34"/>
      <c r="R34"/>
    </row>
    <row r="35" spans="16:18" x14ac:dyDescent="0.15">
      <c r="P35"/>
      <c r="R35"/>
    </row>
    <row r="36" spans="16:18" x14ac:dyDescent="0.15">
      <c r="P36"/>
      <c r="R36"/>
    </row>
    <row r="37" spans="16:18" x14ac:dyDescent="0.15">
      <c r="P37"/>
      <c r="R37"/>
    </row>
    <row r="38" spans="16:18" x14ac:dyDescent="0.15">
      <c r="P38"/>
      <c r="R38"/>
    </row>
    <row r="39" spans="16:18" x14ac:dyDescent="0.15">
      <c r="P39"/>
      <c r="R39"/>
    </row>
    <row r="40" spans="16:18" x14ac:dyDescent="0.15">
      <c r="P40"/>
      <c r="R40"/>
    </row>
    <row r="41" spans="16:18" x14ac:dyDescent="0.15">
      <c r="P41"/>
      <c r="R41"/>
    </row>
    <row r="42" spans="16:18" x14ac:dyDescent="0.15">
      <c r="P42"/>
      <c r="R42"/>
    </row>
    <row r="43" spans="16:18" x14ac:dyDescent="0.15">
      <c r="P43"/>
      <c r="R43"/>
    </row>
    <row r="44" spans="16:18" x14ac:dyDescent="0.15">
      <c r="P44"/>
      <c r="R44"/>
    </row>
    <row r="45" spans="16:18" x14ac:dyDescent="0.15">
      <c r="P45"/>
      <c r="R45"/>
    </row>
    <row r="46" spans="16:18" x14ac:dyDescent="0.15">
      <c r="P46"/>
      <c r="R46"/>
    </row>
    <row r="47" spans="16:18" x14ac:dyDescent="0.15">
      <c r="P47"/>
      <c r="R47"/>
    </row>
    <row r="48" spans="16:18" x14ac:dyDescent="0.15">
      <c r="P48"/>
      <c r="R48"/>
    </row>
    <row r="49" spans="2:18" x14ac:dyDescent="0.15">
      <c r="P49"/>
      <c r="R49"/>
    </row>
    <row r="50" spans="2:18" x14ac:dyDescent="0.15">
      <c r="P50"/>
      <c r="R50"/>
    </row>
    <row r="51" spans="2:18" x14ac:dyDescent="0.15">
      <c r="P51"/>
      <c r="R51"/>
    </row>
    <row r="52" spans="2:18" x14ac:dyDescent="0.15">
      <c r="P52"/>
      <c r="R52"/>
    </row>
    <row r="53" spans="2:18" x14ac:dyDescent="0.15">
      <c r="P53"/>
      <c r="R53"/>
    </row>
    <row r="54" spans="2:18" x14ac:dyDescent="0.15">
      <c r="P54"/>
      <c r="R54"/>
    </row>
    <row r="55" spans="2:18" x14ac:dyDescent="0.15">
      <c r="P55"/>
      <c r="R55"/>
    </row>
    <row r="56" spans="2:18" x14ac:dyDescent="0.15">
      <c r="P56"/>
      <c r="R56"/>
    </row>
    <row r="57" spans="2:18" x14ac:dyDescent="0.15">
      <c r="P57"/>
      <c r="R57"/>
    </row>
    <row r="58" spans="2:18" x14ac:dyDescent="0.15">
      <c r="P58"/>
      <c r="R58"/>
    </row>
    <row r="59" spans="2:18" x14ac:dyDescent="0.15">
      <c r="B59" s="38"/>
      <c r="C59" s="38"/>
      <c r="D59" s="39"/>
      <c r="F59" s="38"/>
      <c r="G59" s="38"/>
      <c r="H59" s="38"/>
      <c r="I59" s="38"/>
      <c r="P59"/>
      <c r="R59"/>
    </row>
    <row r="60" spans="2:18" x14ac:dyDescent="0.15">
      <c r="B60" s="40"/>
      <c r="C60" s="41"/>
      <c r="D60" s="42"/>
      <c r="F60" s="40"/>
      <c r="G60" s="40"/>
      <c r="H60" s="43"/>
      <c r="I60" s="43"/>
      <c r="J60" s="44"/>
      <c r="P60"/>
      <c r="R60"/>
    </row>
    <row r="61" spans="2:18" x14ac:dyDescent="0.15">
      <c r="B61" s="40"/>
      <c r="C61" s="41"/>
      <c r="D61" s="42"/>
      <c r="F61" s="40"/>
      <c r="G61" s="40"/>
      <c r="H61" s="43"/>
      <c r="I61" s="43"/>
      <c r="J61" s="44"/>
      <c r="P61"/>
      <c r="R61"/>
    </row>
    <row r="62" spans="2:18" x14ac:dyDescent="0.15">
      <c r="B62" s="40"/>
      <c r="C62" s="41"/>
      <c r="D62" s="42"/>
      <c r="F62" s="40"/>
      <c r="G62" s="40"/>
      <c r="H62" s="43"/>
      <c r="I62" s="43"/>
      <c r="J62" s="44"/>
      <c r="P62"/>
      <c r="R62"/>
    </row>
    <row r="63" spans="2:18" x14ac:dyDescent="0.15">
      <c r="B63" s="40"/>
      <c r="C63" s="41"/>
      <c r="D63" s="42"/>
      <c r="F63" s="40"/>
      <c r="G63" s="40"/>
      <c r="H63" s="43"/>
      <c r="I63" s="43"/>
      <c r="J63" s="44"/>
      <c r="P63"/>
      <c r="R63"/>
    </row>
    <row r="64" spans="2:18" x14ac:dyDescent="0.15">
      <c r="B64" s="40"/>
      <c r="C64" s="41"/>
      <c r="D64" s="42"/>
      <c r="F64" s="40"/>
      <c r="G64" s="40"/>
      <c r="H64" s="43"/>
      <c r="I64" s="43"/>
      <c r="J64" s="44"/>
      <c r="P64"/>
      <c r="R64"/>
    </row>
    <row r="65" spans="1:26" x14ac:dyDescent="0.15">
      <c r="B65" s="40"/>
      <c r="C65" s="41"/>
      <c r="D65" s="42"/>
      <c r="F65" s="40"/>
      <c r="G65" s="40"/>
      <c r="H65" s="43"/>
      <c r="I65" s="43"/>
      <c r="J65" s="44"/>
      <c r="P65"/>
      <c r="R65"/>
    </row>
    <row r="66" spans="1:26" x14ac:dyDescent="0.15">
      <c r="B66" s="40"/>
      <c r="C66" s="41"/>
      <c r="D66" s="42"/>
      <c r="F66" s="40"/>
      <c r="G66" s="40"/>
      <c r="H66" s="43"/>
      <c r="I66" s="43"/>
      <c r="J66" s="44"/>
      <c r="P66"/>
      <c r="R66"/>
    </row>
    <row r="67" spans="1:26" x14ac:dyDescent="0.15">
      <c r="B67" s="40"/>
      <c r="C67" s="41"/>
      <c r="D67" s="42"/>
      <c r="F67" s="40"/>
      <c r="G67" s="40"/>
      <c r="H67" s="41"/>
      <c r="I67" s="41"/>
      <c r="J67" s="44"/>
      <c r="P67"/>
      <c r="R67"/>
    </row>
    <row r="68" spans="1:26" x14ac:dyDescent="0.15">
      <c r="B68" s="45"/>
      <c r="C68" s="41"/>
      <c r="D68" s="42"/>
      <c r="F68" s="40"/>
      <c r="G68" s="40"/>
      <c r="H68" s="41"/>
      <c r="I68" s="41"/>
      <c r="J68" s="44"/>
      <c r="P68"/>
      <c r="R68"/>
    </row>
    <row r="69" spans="1:26" x14ac:dyDescent="0.15">
      <c r="A69" s="37"/>
      <c r="B69" s="37"/>
      <c r="C69" s="37"/>
      <c r="D69" s="37"/>
      <c r="E69" s="37"/>
      <c r="F69" t="s">
        <v>84</v>
      </c>
      <c r="G69" s="37"/>
      <c r="H69" s="37"/>
      <c r="I69" s="37"/>
      <c r="J69" s="113"/>
      <c r="K69" s="37"/>
      <c r="L69" s="72"/>
      <c r="N69" s="39"/>
      <c r="P69"/>
      <c r="R69"/>
      <c r="V69" s="71"/>
      <c r="X69" s="72"/>
    </row>
    <row r="70" spans="1:26" x14ac:dyDescent="0.15">
      <c r="A70" s="134" t="s">
        <v>71</v>
      </c>
      <c r="B70" s="125"/>
      <c r="C70" s="133">
        <f>B71+B72+B73</f>
        <v>20641317010</v>
      </c>
      <c r="D70" s="189">
        <f>C70/$C$78*100</f>
        <v>52.064220100897273</v>
      </c>
      <c r="E70" s="71"/>
      <c r="F70" s="330" t="s">
        <v>108</v>
      </c>
      <c r="G70" s="331"/>
      <c r="H70" s="334" t="s">
        <v>2</v>
      </c>
      <c r="I70" s="335"/>
      <c r="J70" s="71"/>
      <c r="L70" s="72"/>
      <c r="N70" s="39"/>
      <c r="P70"/>
      <c r="R70"/>
      <c r="V70" s="71"/>
      <c r="X70" s="72"/>
    </row>
    <row r="71" spans="1:26" x14ac:dyDescent="0.15">
      <c r="A71" s="135" t="s">
        <v>30</v>
      </c>
      <c r="B71" s="101">
        <f>H72</f>
        <v>14437699346</v>
      </c>
      <c r="C71" s="125"/>
      <c r="D71" s="189">
        <f>B71/$C$78*100</f>
        <v>36.416647064553011</v>
      </c>
      <c r="E71" s="71"/>
      <c r="F71" s="332"/>
      <c r="G71" s="333"/>
      <c r="H71" s="126" t="s">
        <v>122</v>
      </c>
      <c r="I71" s="126" t="s">
        <v>29</v>
      </c>
      <c r="J71" s="71"/>
      <c r="L71" s="72"/>
      <c r="N71" s="43"/>
      <c r="O71" s="43"/>
      <c r="P71"/>
      <c r="R71"/>
      <c r="V71" s="71"/>
      <c r="X71" s="72"/>
    </row>
    <row r="72" spans="1:26" ht="14.25" x14ac:dyDescent="0.15">
      <c r="A72" s="135" t="s">
        <v>40</v>
      </c>
      <c r="B72" s="101">
        <f>H91</f>
        <v>2787213829</v>
      </c>
      <c r="C72" s="125"/>
      <c r="D72" s="189">
        <f>B72/$C$78*100</f>
        <v>7.0302739980698874</v>
      </c>
      <c r="E72" s="71"/>
      <c r="F72" s="177" t="s">
        <v>30</v>
      </c>
      <c r="G72" s="106"/>
      <c r="H72" s="109">
        <v>14437699346</v>
      </c>
      <c r="I72" s="182">
        <v>36.416647064553011</v>
      </c>
      <c r="J72" s="114" t="s">
        <v>98</v>
      </c>
      <c r="K72" s="95" t="s">
        <v>71</v>
      </c>
      <c r="L72" s="123" t="s">
        <v>98</v>
      </c>
      <c r="P72"/>
      <c r="R72"/>
      <c r="S72" s="75" t="s">
        <v>3</v>
      </c>
      <c r="T72" s="72"/>
      <c r="U72" s="46"/>
      <c r="V72" s="116"/>
      <c r="X72" s="72"/>
    </row>
    <row r="73" spans="1:26" x14ac:dyDescent="0.15">
      <c r="A73" s="135" t="s">
        <v>106</v>
      </c>
      <c r="B73" s="102">
        <f>H95</f>
        <v>3416403835</v>
      </c>
      <c r="C73" s="125"/>
      <c r="D73" s="189">
        <f t="shared" ref="D73" si="0">B73/$C$78*100</f>
        <v>8.6172990382743766</v>
      </c>
      <c r="E73" s="71"/>
      <c r="F73" s="178" t="s">
        <v>31</v>
      </c>
      <c r="G73" s="107"/>
      <c r="H73" s="110">
        <v>396176000</v>
      </c>
      <c r="I73" s="183">
        <v>0.9992867438012899</v>
      </c>
      <c r="J73" s="121" t="s">
        <v>105</v>
      </c>
      <c r="K73" s="96" t="s">
        <v>72</v>
      </c>
      <c r="L73" s="123" t="s">
        <v>100</v>
      </c>
      <c r="O73" s="53"/>
      <c r="P73" s="148"/>
      <c r="R73" s="47"/>
      <c r="S73" s="53" t="s">
        <v>46</v>
      </c>
      <c r="T73" s="148">
        <v>14129015661</v>
      </c>
      <c r="U73" s="150">
        <v>36.465451380590515</v>
      </c>
      <c r="V73" s="116"/>
      <c r="X73" s="53" t="s">
        <v>46</v>
      </c>
      <c r="Y73" s="148">
        <v>14129015661</v>
      </c>
      <c r="Z73" s="150">
        <v>36.465451380590515</v>
      </c>
    </row>
    <row r="74" spans="1:26" ht="14.25" customHeight="1" x14ac:dyDescent="0.15">
      <c r="A74" s="134" t="s">
        <v>72</v>
      </c>
      <c r="B74" s="125"/>
      <c r="C74" s="92">
        <f>SUM(B75:B77)</f>
        <v>19004560658</v>
      </c>
      <c r="D74" s="189">
        <f>C74/$C$78*100</f>
        <v>47.935779899102727</v>
      </c>
      <c r="E74" s="71"/>
      <c r="F74" s="178" t="s">
        <v>32</v>
      </c>
      <c r="G74" s="107"/>
      <c r="H74" s="110">
        <v>18004000</v>
      </c>
      <c r="I74" s="183">
        <v>4.5412035396890336E-2</v>
      </c>
      <c r="J74" s="121" t="s">
        <v>105</v>
      </c>
      <c r="K74" s="96" t="s">
        <v>72</v>
      </c>
      <c r="L74" s="123" t="s">
        <v>100</v>
      </c>
      <c r="O74" s="53"/>
      <c r="P74" s="148"/>
      <c r="R74" s="47"/>
      <c r="S74" s="53" t="s">
        <v>45</v>
      </c>
      <c r="T74" s="148">
        <v>5416875534</v>
      </c>
      <c r="U74" s="150">
        <v>13.9803660891269</v>
      </c>
      <c r="V74" s="116"/>
      <c r="X74" s="53" t="s">
        <v>45</v>
      </c>
      <c r="Y74" s="148">
        <v>5416875534</v>
      </c>
      <c r="Z74" s="150">
        <v>13.9803660891269</v>
      </c>
    </row>
    <row r="75" spans="1:26" ht="54.75" customHeight="1" x14ac:dyDescent="0.15">
      <c r="A75" s="136" t="s">
        <v>41</v>
      </c>
      <c r="B75" s="103">
        <f>H92</f>
        <v>2254200000</v>
      </c>
      <c r="C75" s="125"/>
      <c r="D75" s="189">
        <f t="shared" ref="D75:D77" si="1">B75/$C$78*100</f>
        <v>5.6858370468601533</v>
      </c>
      <c r="E75" s="71"/>
      <c r="F75" s="178" t="s">
        <v>26</v>
      </c>
      <c r="G75" s="107"/>
      <c r="H75" s="110">
        <v>54868000</v>
      </c>
      <c r="I75" s="183">
        <v>0.13839522095959669</v>
      </c>
      <c r="J75" s="121" t="s">
        <v>105</v>
      </c>
      <c r="K75" s="96" t="s">
        <v>72</v>
      </c>
      <c r="L75" s="123" t="s">
        <v>100</v>
      </c>
      <c r="O75" s="53"/>
      <c r="P75" s="148"/>
      <c r="R75" s="47"/>
      <c r="S75" s="53" t="s">
        <v>51</v>
      </c>
      <c r="T75" s="148">
        <v>3732141110</v>
      </c>
      <c r="U75" s="150">
        <v>9.632249935702589</v>
      </c>
      <c r="V75" s="116"/>
      <c r="X75" s="53" t="s">
        <v>51</v>
      </c>
      <c r="Y75" s="148">
        <v>3732141110</v>
      </c>
      <c r="Z75" s="150">
        <v>9.632249935702589</v>
      </c>
    </row>
    <row r="76" spans="1:26" ht="24" x14ac:dyDescent="0.15">
      <c r="A76" s="137" t="s">
        <v>34</v>
      </c>
      <c r="B76" s="104">
        <f>H81</f>
        <v>5733230000</v>
      </c>
      <c r="C76" s="125"/>
      <c r="D76" s="189">
        <f t="shared" si="1"/>
        <v>14.46109996103719</v>
      </c>
      <c r="E76" s="71"/>
      <c r="F76" s="178" t="s">
        <v>88</v>
      </c>
      <c r="G76" s="107"/>
      <c r="H76" s="110">
        <v>58206000</v>
      </c>
      <c r="I76" s="183">
        <v>0.14681475962627186</v>
      </c>
      <c r="J76" s="121" t="s">
        <v>105</v>
      </c>
      <c r="K76" s="96" t="s">
        <v>72</v>
      </c>
      <c r="L76" s="123" t="s">
        <v>100</v>
      </c>
      <c r="O76" s="53"/>
      <c r="P76" s="148"/>
      <c r="R76" s="47"/>
      <c r="S76" s="53" t="s">
        <v>53</v>
      </c>
      <c r="T76" s="148">
        <v>3549702238</v>
      </c>
      <c r="U76" s="150">
        <v>9.1613950667955404</v>
      </c>
      <c r="V76" s="116"/>
      <c r="X76" s="53" t="s">
        <v>53</v>
      </c>
      <c r="Y76" s="148">
        <v>3549702238</v>
      </c>
      <c r="Z76" s="150">
        <v>9.1613950667955404</v>
      </c>
    </row>
    <row r="77" spans="1:26" x14ac:dyDescent="0.15">
      <c r="A77" s="137" t="s">
        <v>106</v>
      </c>
      <c r="B77" s="105">
        <f>H96</f>
        <v>11017130658</v>
      </c>
      <c r="C77" s="125"/>
      <c r="D77" s="189">
        <f t="shared" si="1"/>
        <v>27.788842891205384</v>
      </c>
      <c r="E77" s="71"/>
      <c r="F77" s="178" t="s">
        <v>89</v>
      </c>
      <c r="G77" s="107"/>
      <c r="H77" s="110">
        <v>1862713000</v>
      </c>
      <c r="I77" s="183">
        <v>4.6983775100115404</v>
      </c>
      <c r="J77" s="121" t="s">
        <v>105</v>
      </c>
      <c r="K77" s="96" t="s">
        <v>72</v>
      </c>
      <c r="L77" s="123" t="s">
        <v>100</v>
      </c>
      <c r="O77" s="53"/>
      <c r="P77" s="148"/>
      <c r="R77" s="47"/>
      <c r="S77" s="53" t="s">
        <v>55</v>
      </c>
      <c r="T77" s="148">
        <v>3475660617</v>
      </c>
      <c r="U77" s="150">
        <v>8.9703017029338064</v>
      </c>
      <c r="V77" s="116"/>
      <c r="X77" s="53" t="s">
        <v>55</v>
      </c>
      <c r="Y77" s="148">
        <v>3475660617</v>
      </c>
      <c r="Z77" s="150">
        <v>8.9703017029338064</v>
      </c>
    </row>
    <row r="78" spans="1:26" ht="14.25" customHeight="1" x14ac:dyDescent="0.15">
      <c r="A78" s="138"/>
      <c r="B78" s="139"/>
      <c r="C78" s="188">
        <f>SUM(C70:C77)</f>
        <v>39645877668</v>
      </c>
      <c r="E78" s="71"/>
      <c r="F78" s="178" t="s">
        <v>33</v>
      </c>
      <c r="G78" s="107"/>
      <c r="H78" s="110">
        <v>182742269</v>
      </c>
      <c r="I78" s="183">
        <v>0.46093636904777019</v>
      </c>
      <c r="J78" s="121" t="s">
        <v>105</v>
      </c>
      <c r="K78" s="96" t="s">
        <v>72</v>
      </c>
      <c r="L78" s="123" t="s">
        <v>100</v>
      </c>
      <c r="O78" s="53"/>
      <c r="P78" s="148"/>
      <c r="R78" s="47"/>
      <c r="S78" s="53" t="s">
        <v>47</v>
      </c>
      <c r="T78" s="148">
        <v>2986634351</v>
      </c>
      <c r="U78" s="150">
        <v>7.7081781442574906</v>
      </c>
      <c r="V78" s="116"/>
      <c r="X78" s="53" t="s">
        <v>47</v>
      </c>
      <c r="Y78" s="148">
        <v>2986634351</v>
      </c>
      <c r="Z78" s="150">
        <v>7.7081781442574906</v>
      </c>
    </row>
    <row r="79" spans="1:26" ht="14.25" customHeight="1" x14ac:dyDescent="0.15">
      <c r="A79" s="140"/>
      <c r="B79" s="39"/>
      <c r="C79" s="39"/>
      <c r="E79" s="71"/>
      <c r="F79" s="178" t="s">
        <v>90</v>
      </c>
      <c r="G79" s="107"/>
      <c r="H79" s="110">
        <v>109888000</v>
      </c>
      <c r="I79" s="183">
        <v>0.27717383613049795</v>
      </c>
      <c r="J79" s="121" t="s">
        <v>105</v>
      </c>
      <c r="K79" s="96" t="s">
        <v>72</v>
      </c>
      <c r="L79" s="123" t="s">
        <v>100</v>
      </c>
      <c r="O79" s="53"/>
      <c r="P79" s="148"/>
      <c r="R79" s="47"/>
      <c r="S79" s="53" t="s">
        <v>50</v>
      </c>
      <c r="T79" s="148">
        <v>2636118827</v>
      </c>
      <c r="U79" s="150">
        <v>6.8035357328370498</v>
      </c>
      <c r="V79" s="117">
        <f>SUM(T73:T79)</f>
        <v>35926148338</v>
      </c>
      <c r="X79" s="53" t="s">
        <v>50</v>
      </c>
      <c r="Y79" s="148">
        <v>2636118827</v>
      </c>
      <c r="Z79" s="150">
        <v>6.8035357328370498</v>
      </c>
    </row>
    <row r="80" spans="1:26" ht="14.25" customHeight="1" x14ac:dyDescent="0.15">
      <c r="C80" s="39"/>
      <c r="E80" s="71"/>
      <c r="F80" s="178" t="s">
        <v>91</v>
      </c>
      <c r="G80" s="107"/>
      <c r="H80" s="110">
        <v>66833000</v>
      </c>
      <c r="I80" s="183">
        <v>0.16857490344814327</v>
      </c>
      <c r="J80" s="121" t="s">
        <v>105</v>
      </c>
      <c r="K80" s="96" t="s">
        <v>72</v>
      </c>
      <c r="L80" s="123" t="s">
        <v>100</v>
      </c>
      <c r="O80" s="53"/>
      <c r="P80" s="148"/>
      <c r="Q80" s="187"/>
      <c r="R80" s="244" t="s">
        <v>133</v>
      </c>
      <c r="S80" s="53" t="s">
        <v>52</v>
      </c>
      <c r="T80" s="148">
        <v>1220000000</v>
      </c>
      <c r="U80" s="150">
        <v>3.170136833795798</v>
      </c>
      <c r="V80" s="117" t="e">
        <f>#REF!-V79</f>
        <v>#REF!</v>
      </c>
      <c r="X80" s="53" t="s">
        <v>52</v>
      </c>
      <c r="Y80" s="148">
        <v>1228310943</v>
      </c>
      <c r="Z80" s="150">
        <v>3.1</v>
      </c>
    </row>
    <row r="81" spans="3:26" ht="14.25" customHeight="1" x14ac:dyDescent="0.15">
      <c r="C81" s="9"/>
      <c r="E81" s="71"/>
      <c r="F81" s="179" t="s">
        <v>34</v>
      </c>
      <c r="G81" s="108"/>
      <c r="H81" s="111">
        <v>5733230000</v>
      </c>
      <c r="I81" s="185">
        <v>14.46109996103719</v>
      </c>
      <c r="J81" s="115" t="s">
        <v>101</v>
      </c>
      <c r="K81" s="96" t="s">
        <v>72</v>
      </c>
      <c r="L81" s="123" t="s">
        <v>101</v>
      </c>
      <c r="O81" s="53"/>
      <c r="P81" s="148"/>
      <c r="R81" s="47"/>
      <c r="S81" s="241" t="s">
        <v>126</v>
      </c>
      <c r="T81" s="187">
        <v>1591847500</v>
      </c>
      <c r="U81" s="242">
        <v>1.2709803692606032</v>
      </c>
      <c r="V81" s="118"/>
      <c r="X81" s="239" t="s">
        <v>49</v>
      </c>
      <c r="Y81" s="148">
        <v>1099389547</v>
      </c>
      <c r="Z81" s="150">
        <v>2.837404744699711</v>
      </c>
    </row>
    <row r="82" spans="3:26" ht="14.25" x14ac:dyDescent="0.15">
      <c r="C82" s="9"/>
      <c r="E82" s="71"/>
      <c r="F82" s="178" t="s">
        <v>92</v>
      </c>
      <c r="G82" s="107"/>
      <c r="H82" s="110">
        <v>11603000</v>
      </c>
      <c r="I82" s="183">
        <v>2.9266598906360727E-2</v>
      </c>
      <c r="J82" s="121" t="s">
        <v>105</v>
      </c>
      <c r="K82" s="96" t="s">
        <v>72</v>
      </c>
      <c r="L82" s="123" t="s">
        <v>100</v>
      </c>
      <c r="O82" s="53"/>
      <c r="P82" s="148"/>
      <c r="R82" s="48"/>
      <c r="S82" s="76"/>
      <c r="T82" s="77">
        <f>SUM(T73:T80)</f>
        <v>37146148338</v>
      </c>
      <c r="U82" s="46"/>
      <c r="V82" s="119"/>
      <c r="X82" s="239" t="s">
        <v>44</v>
      </c>
      <c r="Y82" s="148">
        <v>297490970</v>
      </c>
      <c r="Z82" s="150">
        <v>0.76779180963353244</v>
      </c>
    </row>
    <row r="83" spans="3:26" ht="14.25" x14ac:dyDescent="0.15">
      <c r="C83" s="39"/>
      <c r="E83" s="71"/>
      <c r="F83" s="178" t="s">
        <v>93</v>
      </c>
      <c r="G83" s="107"/>
      <c r="H83" s="112">
        <v>566943111</v>
      </c>
      <c r="I83" s="183">
        <v>1.430017808528945</v>
      </c>
      <c r="J83" s="122" t="s">
        <v>105</v>
      </c>
      <c r="K83" s="95" t="s">
        <v>71</v>
      </c>
      <c r="L83" s="124" t="s">
        <v>102</v>
      </c>
      <c r="O83" s="53"/>
      <c r="P83" s="148"/>
      <c r="R83" s="48"/>
      <c r="S83" s="49"/>
      <c r="T83" s="50"/>
      <c r="U83" s="46"/>
      <c r="V83" s="119"/>
      <c r="X83" s="239" t="s">
        <v>54</v>
      </c>
      <c r="Y83" s="148">
        <v>152747721</v>
      </c>
      <c r="Z83" s="150">
        <v>0.39422524026187389</v>
      </c>
    </row>
    <row r="84" spans="3:26" ht="14.25" x14ac:dyDescent="0.15">
      <c r="C84" s="131"/>
      <c r="E84" s="71"/>
      <c r="F84" s="178" t="s">
        <v>94</v>
      </c>
      <c r="G84" s="107"/>
      <c r="H84" s="112">
        <v>899805345</v>
      </c>
      <c r="I84" s="183">
        <v>2.2696063195651588</v>
      </c>
      <c r="J84" s="122" t="s">
        <v>105</v>
      </c>
      <c r="K84" s="95" t="s">
        <v>71</v>
      </c>
      <c r="L84" s="124" t="s">
        <v>102</v>
      </c>
      <c r="O84" s="53"/>
      <c r="P84" s="148"/>
      <c r="R84" s="48"/>
      <c r="S84" s="39"/>
      <c r="U84" s="46"/>
      <c r="V84" s="119"/>
      <c r="X84" s="239" t="s">
        <v>48</v>
      </c>
      <c r="Y84" s="148">
        <v>42172664</v>
      </c>
      <c r="Z84" s="150">
        <v>0.1088430549997095</v>
      </c>
    </row>
    <row r="85" spans="3:26" ht="14.25" x14ac:dyDescent="0.15">
      <c r="C85" s="131"/>
      <c r="E85" s="71"/>
      <c r="F85" s="178" t="s">
        <v>35</v>
      </c>
      <c r="G85" s="107"/>
      <c r="H85" s="110">
        <v>5038381450</v>
      </c>
      <c r="I85" s="183">
        <v>12.70846238338345</v>
      </c>
      <c r="J85" s="121" t="s">
        <v>105</v>
      </c>
      <c r="K85" s="96" t="s">
        <v>72</v>
      </c>
      <c r="L85" s="123" t="s">
        <v>96</v>
      </c>
      <c r="O85" s="53"/>
      <c r="P85" s="148"/>
      <c r="R85" s="48"/>
      <c r="S85" s="49"/>
      <c r="T85" s="50"/>
      <c r="U85" s="46"/>
      <c r="V85" s="119"/>
      <c r="X85" s="239" t="s">
        <v>27</v>
      </c>
      <c r="Y85" s="148">
        <v>46598</v>
      </c>
      <c r="Z85" s="150">
        <v>1.2026436548747461E-4</v>
      </c>
    </row>
    <row r="86" spans="3:26" x14ac:dyDescent="0.15">
      <c r="C86" s="132"/>
      <c r="E86" s="71"/>
      <c r="F86" s="178" t="s">
        <v>36</v>
      </c>
      <c r="G86" s="107"/>
      <c r="H86" s="110">
        <v>3217715939</v>
      </c>
      <c r="I86" s="183">
        <v>8.116142530493569</v>
      </c>
      <c r="J86" s="121" t="s">
        <v>105</v>
      </c>
      <c r="K86" s="96" t="s">
        <v>72</v>
      </c>
      <c r="L86" s="123" t="s">
        <v>96</v>
      </c>
      <c r="P86"/>
      <c r="R86"/>
      <c r="V86" s="120"/>
      <c r="X86" s="240"/>
    </row>
    <row r="87" spans="3:26" x14ac:dyDescent="0.15">
      <c r="E87" s="71"/>
      <c r="F87" s="178" t="s">
        <v>37</v>
      </c>
      <c r="G87" s="107"/>
      <c r="H87" s="112">
        <v>226915059</v>
      </c>
      <c r="I87" s="183">
        <v>0.5723547373581126</v>
      </c>
      <c r="J87" s="122" t="s">
        <v>105</v>
      </c>
      <c r="K87" s="95" t="s">
        <v>71</v>
      </c>
      <c r="L87" s="124" t="s">
        <v>103</v>
      </c>
      <c r="P87"/>
      <c r="R87"/>
      <c r="V87" s="71"/>
      <c r="X87" s="241" t="s">
        <v>126</v>
      </c>
      <c r="Y87" s="187">
        <f>SUM(Y81:Y85)</f>
        <v>1591847500</v>
      </c>
      <c r="Z87" s="242">
        <f>SUM(Z82:Z85)</f>
        <v>1.2709803692606032</v>
      </c>
    </row>
    <row r="88" spans="3:26" x14ac:dyDescent="0.15">
      <c r="E88" s="71"/>
      <c r="F88" s="178" t="s">
        <v>66</v>
      </c>
      <c r="G88" s="107"/>
      <c r="H88" s="112">
        <v>75346742</v>
      </c>
      <c r="I88" s="183">
        <v>0.19004937318064671</v>
      </c>
      <c r="J88" s="122" t="s">
        <v>105</v>
      </c>
      <c r="K88" s="95" t="s">
        <v>71</v>
      </c>
      <c r="L88" s="124" t="s">
        <v>103</v>
      </c>
      <c r="P88"/>
      <c r="R88"/>
      <c r="V88" s="71"/>
      <c r="X88" s="72"/>
    </row>
    <row r="89" spans="3:26" x14ac:dyDescent="0.15">
      <c r="E89" s="71"/>
      <c r="F89" s="178" t="s">
        <v>38</v>
      </c>
      <c r="G89" s="107"/>
      <c r="H89" s="112">
        <v>79398380</v>
      </c>
      <c r="I89" s="183">
        <v>0.20026894262473613</v>
      </c>
      <c r="J89" s="122" t="s">
        <v>105</v>
      </c>
      <c r="K89" s="95" t="s">
        <v>71</v>
      </c>
      <c r="L89" s="124" t="s">
        <v>103</v>
      </c>
      <c r="P89"/>
      <c r="R89"/>
      <c r="V89" s="71"/>
      <c r="X89" s="72"/>
    </row>
    <row r="90" spans="3:26" x14ac:dyDescent="0.15">
      <c r="E90" s="71"/>
      <c r="F90" s="178" t="s">
        <v>39</v>
      </c>
      <c r="G90" s="107"/>
      <c r="H90" s="112">
        <v>1567995198</v>
      </c>
      <c r="I90" s="183">
        <v>3.9550018570167782</v>
      </c>
      <c r="J90" s="122" t="s">
        <v>105</v>
      </c>
      <c r="K90" s="95" t="s">
        <v>71</v>
      </c>
      <c r="L90" s="124" t="s">
        <v>103</v>
      </c>
      <c r="P90"/>
      <c r="R90"/>
      <c r="V90" s="71"/>
      <c r="X90" s="72"/>
    </row>
    <row r="91" spans="3:26" x14ac:dyDescent="0.15">
      <c r="E91" s="71"/>
      <c r="F91" s="180" t="s">
        <v>40</v>
      </c>
      <c r="G91" s="106"/>
      <c r="H91" s="109">
        <v>2787213829</v>
      </c>
      <c r="I91" s="182">
        <v>7.0302739980698874</v>
      </c>
      <c r="J91" s="114" t="s">
        <v>99</v>
      </c>
      <c r="K91" s="95" t="s">
        <v>71</v>
      </c>
      <c r="L91" s="123" t="s">
        <v>99</v>
      </c>
      <c r="P91"/>
      <c r="R91"/>
      <c r="V91" s="71"/>
      <c r="X91" s="72"/>
    </row>
    <row r="92" spans="3:26" x14ac:dyDescent="0.15">
      <c r="E92" s="71"/>
      <c r="F92" s="181" t="s">
        <v>41</v>
      </c>
      <c r="G92" s="128"/>
      <c r="H92" s="129">
        <v>2254200000</v>
      </c>
      <c r="I92" s="186">
        <v>5.6858370468601533</v>
      </c>
      <c r="J92" s="115" t="s">
        <v>97</v>
      </c>
      <c r="K92" s="96" t="s">
        <v>72</v>
      </c>
      <c r="L92" s="123" t="s">
        <v>97</v>
      </c>
      <c r="P92"/>
      <c r="R92"/>
      <c r="V92" s="71"/>
      <c r="X92" s="72"/>
    </row>
    <row r="93" spans="3:26" x14ac:dyDescent="0.15">
      <c r="E93" s="71"/>
      <c r="F93" s="130" t="s">
        <v>42</v>
      </c>
      <c r="G93" s="127"/>
      <c r="H93" s="78">
        <v>39645877668</v>
      </c>
      <c r="I93" s="184">
        <v>99.999999999999986</v>
      </c>
      <c r="J93" s="71"/>
      <c r="L93" s="72"/>
      <c r="P93"/>
      <c r="R93"/>
      <c r="V93" s="71"/>
      <c r="X93" s="72"/>
    </row>
    <row r="94" spans="3:26" x14ac:dyDescent="0.15">
      <c r="E94" s="71"/>
      <c r="F94" s="39"/>
      <c r="H94" s="39"/>
      <c r="I94" s="39"/>
      <c r="J94" s="71"/>
      <c r="L94" s="72"/>
      <c r="P94"/>
      <c r="R94"/>
      <c r="V94" s="71"/>
      <c r="X94" s="72"/>
    </row>
    <row r="95" spans="3:26" x14ac:dyDescent="0.15">
      <c r="E95" s="71"/>
      <c r="F95" s="95" t="s">
        <v>104</v>
      </c>
      <c r="G95" s="95"/>
      <c r="H95" s="100">
        <f>SUM(H83:H84,H87:H90)</f>
        <v>3416403835</v>
      </c>
      <c r="I95" s="97">
        <f>ROUND(H95/$H$93*100,1)</f>
        <v>8.6</v>
      </c>
      <c r="J95" s="114" t="s">
        <v>105</v>
      </c>
      <c r="K95" s="95" t="s">
        <v>71</v>
      </c>
      <c r="L95" s="74"/>
      <c r="P95"/>
      <c r="R95"/>
      <c r="V95" s="71"/>
      <c r="X95" s="72"/>
    </row>
    <row r="96" spans="3:26" x14ac:dyDescent="0.15">
      <c r="E96" s="71"/>
      <c r="F96" s="96" t="s">
        <v>107</v>
      </c>
      <c r="G96" s="96"/>
      <c r="H96" s="99">
        <f>SUM(H73:H80,H82,H85:H86)</f>
        <v>11017130658</v>
      </c>
      <c r="I96" s="98">
        <f>ROUND(H96/$H$93*100,1)</f>
        <v>27.8</v>
      </c>
      <c r="J96" s="115" t="s">
        <v>105</v>
      </c>
      <c r="K96" s="96" t="s">
        <v>72</v>
      </c>
      <c r="L96" s="74"/>
      <c r="P96"/>
      <c r="R96"/>
      <c r="V96" s="71"/>
      <c r="X96" s="72"/>
    </row>
    <row r="97" spans="4:24" x14ac:dyDescent="0.15">
      <c r="E97" s="71"/>
      <c r="G97" s="72"/>
      <c r="P97"/>
      <c r="R97"/>
      <c r="V97" s="71"/>
      <c r="X97" s="72"/>
    </row>
    <row r="98" spans="4:24" x14ac:dyDescent="0.15">
      <c r="E98" s="71"/>
      <c r="G98" s="72"/>
      <c r="P98"/>
      <c r="R98"/>
      <c r="V98" s="71"/>
      <c r="X98" s="72"/>
    </row>
    <row r="99" spans="4:24" x14ac:dyDescent="0.15">
      <c r="E99" s="71"/>
      <c r="G99" s="72"/>
      <c r="P99"/>
      <c r="R99"/>
      <c r="V99" s="71"/>
      <c r="X99" s="72"/>
    </row>
    <row r="100" spans="4:24" x14ac:dyDescent="0.15">
      <c r="E100" s="71"/>
      <c r="G100" s="72"/>
      <c r="P100"/>
      <c r="R100"/>
      <c r="V100" s="71"/>
      <c r="X100" s="72"/>
    </row>
    <row r="101" spans="4:24" x14ac:dyDescent="0.15">
      <c r="E101" s="71"/>
      <c r="G101" s="72"/>
      <c r="P101"/>
      <c r="R101"/>
      <c r="V101" s="71"/>
      <c r="X101" s="72"/>
    </row>
    <row r="102" spans="4:24" x14ac:dyDescent="0.15">
      <c r="M102" s="71"/>
      <c r="O102" s="72"/>
      <c r="P102"/>
      <c r="R102"/>
    </row>
    <row r="103" spans="4:24" x14ac:dyDescent="0.15">
      <c r="M103" s="71"/>
      <c r="O103" s="72"/>
      <c r="P103"/>
      <c r="R103"/>
    </row>
    <row r="104" spans="4:24" x14ac:dyDescent="0.15">
      <c r="M104" s="71"/>
      <c r="O104" s="72"/>
      <c r="P104"/>
      <c r="R104"/>
    </row>
    <row r="105" spans="4:24" x14ac:dyDescent="0.15">
      <c r="M105" s="71"/>
      <c r="O105" s="72"/>
      <c r="P105"/>
      <c r="R105"/>
    </row>
    <row r="106" spans="4:24" x14ac:dyDescent="0.15">
      <c r="M106" s="71"/>
      <c r="O106" s="72"/>
      <c r="P106"/>
      <c r="R106"/>
    </row>
    <row r="107" spans="4:24" x14ac:dyDescent="0.15">
      <c r="M107" s="71"/>
      <c r="O107" s="72"/>
      <c r="P107"/>
      <c r="R107"/>
    </row>
    <row r="108" spans="4:24" x14ac:dyDescent="0.15">
      <c r="M108" s="71"/>
      <c r="O108" s="72"/>
      <c r="P108"/>
      <c r="R108"/>
    </row>
    <row r="109" spans="4:24" x14ac:dyDescent="0.15">
      <c r="P109"/>
      <c r="R109"/>
      <c r="S109" s="71"/>
      <c r="U109" s="72"/>
    </row>
    <row r="110" spans="4:24" x14ac:dyDescent="0.15">
      <c r="P110"/>
      <c r="R110"/>
      <c r="S110" s="71"/>
      <c r="U110" s="72"/>
    </row>
    <row r="111" spans="4:24" x14ac:dyDescent="0.15">
      <c r="P111"/>
      <c r="R111"/>
      <c r="S111" s="71"/>
      <c r="U111" s="72"/>
    </row>
    <row r="112" spans="4:24" x14ac:dyDescent="0.15">
      <c r="D112" s="175" t="s">
        <v>1</v>
      </c>
      <c r="E112" s="174" t="s">
        <v>67</v>
      </c>
      <c r="F112" s="174"/>
      <c r="G112" s="327" t="s">
        <v>1</v>
      </c>
      <c r="H112" s="174" t="s">
        <v>68</v>
      </c>
      <c r="I112" s="174"/>
      <c r="O112" s="71"/>
      <c r="P112"/>
      <c r="Q112" s="72"/>
      <c r="R112"/>
    </row>
    <row r="113" spans="3:18" x14ac:dyDescent="0.15">
      <c r="D113" s="176"/>
      <c r="E113" s="145" t="s">
        <v>111</v>
      </c>
      <c r="F113" s="158" t="s">
        <v>29</v>
      </c>
      <c r="G113" s="328"/>
      <c r="H113" s="145" t="s">
        <v>111</v>
      </c>
      <c r="I113" s="149" t="s">
        <v>29</v>
      </c>
      <c r="O113" s="71"/>
      <c r="P113"/>
      <c r="Q113" s="72"/>
      <c r="R113"/>
    </row>
    <row r="114" spans="3:18" x14ac:dyDescent="0.15">
      <c r="C114" s="177" t="s">
        <v>30</v>
      </c>
      <c r="D114" s="51" t="s">
        <v>30</v>
      </c>
      <c r="E114" s="146">
        <v>14391798665</v>
      </c>
      <c r="F114" s="157">
        <v>34.992168317367707</v>
      </c>
      <c r="G114" s="53" t="s">
        <v>44</v>
      </c>
      <c r="H114" s="148">
        <v>298278234</v>
      </c>
      <c r="I114" s="150">
        <v>0.75397741242155858</v>
      </c>
      <c r="O114" s="71"/>
      <c r="P114"/>
      <c r="Q114" s="72"/>
      <c r="R114"/>
    </row>
    <row r="115" spans="3:18" ht="27" x14ac:dyDescent="0.15">
      <c r="C115" s="178" t="s">
        <v>31</v>
      </c>
      <c r="D115" s="51" t="s">
        <v>31</v>
      </c>
      <c r="E115" s="146">
        <v>394087000</v>
      </c>
      <c r="F115" s="157">
        <v>0.95818173646514715</v>
      </c>
      <c r="G115" s="53" t="s">
        <v>45</v>
      </c>
      <c r="H115" s="148">
        <v>5499536608</v>
      </c>
      <c r="I115" s="150">
        <v>13.901538592378401</v>
      </c>
      <c r="O115" s="71"/>
      <c r="P115"/>
      <c r="Q115" s="72"/>
      <c r="R115"/>
    </row>
    <row r="116" spans="3:18" ht="27" x14ac:dyDescent="0.15">
      <c r="C116" s="178" t="s">
        <v>32</v>
      </c>
      <c r="D116" s="51" t="s">
        <v>32</v>
      </c>
      <c r="E116" s="146">
        <v>9633000</v>
      </c>
      <c r="F116" s="157">
        <v>2.3421642092656604E-2</v>
      </c>
      <c r="G116" s="53" t="s">
        <v>46</v>
      </c>
      <c r="H116" s="148">
        <v>13505941947</v>
      </c>
      <c r="I116" s="150">
        <v>34.13985333410163</v>
      </c>
      <c r="O116" s="71"/>
      <c r="P116"/>
      <c r="Q116" s="72"/>
      <c r="R116"/>
    </row>
    <row r="117" spans="3:18" ht="27" x14ac:dyDescent="0.15">
      <c r="C117" s="178" t="s">
        <v>26</v>
      </c>
      <c r="D117" s="51" t="s">
        <v>26</v>
      </c>
      <c r="E117" s="146">
        <v>36963000</v>
      </c>
      <c r="F117" s="157">
        <v>8.987170732594893E-2</v>
      </c>
      <c r="G117" s="53" t="s">
        <v>47</v>
      </c>
      <c r="H117" s="148">
        <v>2996289770</v>
      </c>
      <c r="I117" s="150">
        <v>7.5739177389986381</v>
      </c>
      <c r="O117" s="71"/>
      <c r="P117"/>
      <c r="Q117" s="72"/>
      <c r="R117"/>
    </row>
    <row r="118" spans="3:18" ht="54" x14ac:dyDescent="0.15">
      <c r="C118" s="178" t="s">
        <v>88</v>
      </c>
      <c r="D118" s="80" t="s">
        <v>88</v>
      </c>
      <c r="E118" s="146">
        <v>21329000</v>
      </c>
      <c r="F118" s="157">
        <v>5.1859255080896158E-2</v>
      </c>
      <c r="G118" s="53" t="s">
        <v>48</v>
      </c>
      <c r="H118" s="148">
        <v>31349191</v>
      </c>
      <c r="I118" s="150">
        <v>7.9243401688133944E-2</v>
      </c>
      <c r="O118" s="71"/>
      <c r="P118"/>
      <c r="Q118" s="72"/>
      <c r="R118"/>
    </row>
    <row r="119" spans="3:18" ht="40.5" x14ac:dyDescent="0.15">
      <c r="C119" s="178" t="s">
        <v>89</v>
      </c>
      <c r="D119" s="80" t="s">
        <v>89</v>
      </c>
      <c r="E119" s="146">
        <v>1775914000</v>
      </c>
      <c r="F119" s="157">
        <v>4.3179510116618038</v>
      </c>
      <c r="G119" s="53" t="s">
        <v>49</v>
      </c>
      <c r="H119" s="148">
        <v>1213907391</v>
      </c>
      <c r="I119" s="150">
        <v>3.0684731544494297</v>
      </c>
      <c r="O119" s="71"/>
      <c r="P119"/>
      <c r="Q119" s="72"/>
      <c r="R119"/>
    </row>
    <row r="120" spans="3:18" ht="40.5" x14ac:dyDescent="0.15">
      <c r="C120" s="178" t="s">
        <v>33</v>
      </c>
      <c r="D120" s="51" t="s">
        <v>33</v>
      </c>
      <c r="E120" s="146">
        <v>186426284</v>
      </c>
      <c r="F120" s="157">
        <v>0.45327620684230813</v>
      </c>
      <c r="G120" s="53" t="s">
        <v>50</v>
      </c>
      <c r="H120" s="148">
        <v>2915379412</v>
      </c>
      <c r="I120" s="150">
        <v>7.3693953320336636</v>
      </c>
      <c r="O120" s="71"/>
      <c r="P120"/>
      <c r="Q120" s="72"/>
      <c r="R120"/>
    </row>
    <row r="121" spans="3:18" ht="40.5" x14ac:dyDescent="0.15">
      <c r="C121" s="178" t="s">
        <v>90</v>
      </c>
      <c r="D121" s="80" t="s">
        <v>90</v>
      </c>
      <c r="E121" s="146">
        <v>93242000</v>
      </c>
      <c r="F121" s="157">
        <v>0.22670826866017721</v>
      </c>
      <c r="G121" s="53" t="s">
        <v>51</v>
      </c>
      <c r="H121" s="148">
        <v>3299809080</v>
      </c>
      <c r="I121" s="150">
        <v>8.3411433622191939</v>
      </c>
      <c r="P121"/>
      <c r="R121"/>
    </row>
    <row r="122" spans="3:18" ht="27" x14ac:dyDescent="0.15">
      <c r="C122" s="178" t="s">
        <v>91</v>
      </c>
      <c r="D122" s="80" t="s">
        <v>91</v>
      </c>
      <c r="E122" s="146">
        <v>58202000</v>
      </c>
      <c r="F122" s="157">
        <v>0.14151213672550605</v>
      </c>
      <c r="G122" s="53" t="s">
        <v>52</v>
      </c>
      <c r="H122" s="148">
        <v>1180650205</v>
      </c>
      <c r="I122" s="150">
        <v>2.9844067889341286</v>
      </c>
      <c r="P122"/>
      <c r="R122"/>
    </row>
    <row r="123" spans="3:18" ht="27" x14ac:dyDescent="0.15">
      <c r="C123" s="179" t="s">
        <v>34</v>
      </c>
      <c r="D123" s="51" t="s">
        <v>34</v>
      </c>
      <c r="E123" s="146">
        <v>6059714000</v>
      </c>
      <c r="F123" s="157">
        <v>14.733567164108846</v>
      </c>
      <c r="G123" s="53" t="s">
        <v>53</v>
      </c>
      <c r="H123" s="148">
        <v>3903461258</v>
      </c>
      <c r="I123" s="150">
        <v>9.8670344775966523</v>
      </c>
      <c r="P123"/>
      <c r="R123"/>
    </row>
    <row r="124" spans="3:18" ht="54" x14ac:dyDescent="0.15">
      <c r="C124" s="178" t="s">
        <v>92</v>
      </c>
      <c r="D124" s="80" t="s">
        <v>92</v>
      </c>
      <c r="E124" s="146">
        <v>12931000</v>
      </c>
      <c r="F124" s="157">
        <v>3.1440387615503225E-2</v>
      </c>
      <c r="G124" s="53" t="s">
        <v>54</v>
      </c>
      <c r="H124" s="148">
        <v>1210408222</v>
      </c>
      <c r="I124" s="150">
        <v>3.0596280759706369</v>
      </c>
      <c r="P124"/>
      <c r="R124"/>
    </row>
    <row r="125" spans="3:18" ht="40.5" x14ac:dyDescent="0.15">
      <c r="C125" s="178" t="s">
        <v>93</v>
      </c>
      <c r="D125" s="80" t="s">
        <v>93</v>
      </c>
      <c r="E125" s="146">
        <v>585793607</v>
      </c>
      <c r="F125" s="157">
        <v>1.4242965019537361</v>
      </c>
      <c r="G125" s="53" t="s">
        <v>55</v>
      </c>
      <c r="H125" s="148">
        <v>3505621280</v>
      </c>
      <c r="I125" s="150">
        <v>8.8613883292079301</v>
      </c>
      <c r="P125"/>
      <c r="R125"/>
    </row>
    <row r="126" spans="3:18" ht="40.5" x14ac:dyDescent="0.15">
      <c r="C126" s="178" t="s">
        <v>94</v>
      </c>
      <c r="D126" s="80" t="s">
        <v>94</v>
      </c>
      <c r="E126" s="146">
        <v>907058532</v>
      </c>
      <c r="F126" s="157">
        <v>2.2054189031033435</v>
      </c>
      <c r="G126" s="53" t="s">
        <v>27</v>
      </c>
      <c r="H126" s="148">
        <v>0</v>
      </c>
      <c r="I126" s="150">
        <v>0</v>
      </c>
      <c r="P126"/>
      <c r="R126"/>
    </row>
    <row r="127" spans="3:18" ht="27" x14ac:dyDescent="0.15">
      <c r="C127" s="178" t="s">
        <v>35</v>
      </c>
      <c r="D127" s="51" t="s">
        <v>35</v>
      </c>
      <c r="E127" s="146">
        <v>5834949282</v>
      </c>
      <c r="F127" s="157">
        <v>14.187075024582956</v>
      </c>
      <c r="G127" s="53"/>
      <c r="H127" s="141"/>
      <c r="I127" s="151"/>
      <c r="P127"/>
      <c r="R127"/>
    </row>
    <row r="128" spans="3:18" x14ac:dyDescent="0.15">
      <c r="C128" s="178" t="s">
        <v>36</v>
      </c>
      <c r="D128" s="51" t="s">
        <v>36</v>
      </c>
      <c r="E128" s="146">
        <v>2889963288</v>
      </c>
      <c r="F128" s="157">
        <v>7.0266465060160987</v>
      </c>
      <c r="G128" s="53"/>
      <c r="H128" s="142"/>
      <c r="I128" s="152"/>
      <c r="P128"/>
      <c r="R128"/>
    </row>
    <row r="129" spans="3:18" ht="14.25" x14ac:dyDescent="0.15">
      <c r="C129" s="178" t="s">
        <v>37</v>
      </c>
      <c r="D129" s="51" t="s">
        <v>37</v>
      </c>
      <c r="E129" s="146">
        <v>278269725</v>
      </c>
      <c r="F129" s="157">
        <v>0.67658402410173135</v>
      </c>
      <c r="G129" s="53"/>
      <c r="H129" s="143"/>
      <c r="I129" s="153"/>
      <c r="P129"/>
      <c r="R129"/>
    </row>
    <row r="130" spans="3:18" ht="14.25" x14ac:dyDescent="0.15">
      <c r="C130" s="178" t="s">
        <v>66</v>
      </c>
      <c r="D130" s="51" t="s">
        <v>66</v>
      </c>
      <c r="E130" s="146">
        <v>37167577</v>
      </c>
      <c r="F130" s="157">
        <v>9.0369115119407803E-2</v>
      </c>
      <c r="G130" s="53"/>
      <c r="H130" s="143"/>
      <c r="I130" s="153"/>
      <c r="P130"/>
      <c r="R130"/>
    </row>
    <row r="131" spans="3:18" ht="14.25" x14ac:dyDescent="0.15">
      <c r="C131" s="178" t="s">
        <v>38</v>
      </c>
      <c r="D131" s="51" t="s">
        <v>38</v>
      </c>
      <c r="E131" s="146">
        <v>18901558</v>
      </c>
      <c r="F131" s="157">
        <v>4.5957181196884682E-2</v>
      </c>
      <c r="G131" s="53"/>
      <c r="H131" s="143"/>
      <c r="I131" s="153"/>
      <c r="P131"/>
      <c r="R131"/>
    </row>
    <row r="132" spans="3:18" ht="14.25" x14ac:dyDescent="0.15">
      <c r="C132" s="178" t="s">
        <v>39</v>
      </c>
      <c r="D132" s="51" t="s">
        <v>39</v>
      </c>
      <c r="E132" s="146">
        <v>1774375622</v>
      </c>
      <c r="F132" s="157">
        <v>4.3142106048395039</v>
      </c>
      <c r="G132" s="34"/>
      <c r="H132" s="143"/>
      <c r="I132" s="154"/>
      <c r="P132"/>
      <c r="R132"/>
    </row>
    <row r="133" spans="3:18" ht="14.25" x14ac:dyDescent="0.15">
      <c r="C133" s="180" t="s">
        <v>40</v>
      </c>
      <c r="D133" s="51" t="s">
        <v>40</v>
      </c>
      <c r="E133" s="146">
        <v>3089608656</v>
      </c>
      <c r="F133" s="157">
        <v>7.5120635468914978</v>
      </c>
      <c r="G133" s="34"/>
      <c r="H133" s="143"/>
      <c r="I133" s="154"/>
      <c r="P133"/>
      <c r="R133"/>
    </row>
    <row r="134" spans="3:18" ht="14.25" x14ac:dyDescent="0.15">
      <c r="C134" s="181" t="s">
        <v>41</v>
      </c>
      <c r="D134" s="51" t="s">
        <v>41</v>
      </c>
      <c r="E134" s="146">
        <v>2672300000</v>
      </c>
      <c r="F134" s="157">
        <v>6.4974207582483388</v>
      </c>
      <c r="G134" s="34"/>
      <c r="H134" s="144"/>
      <c r="I134" s="154"/>
      <c r="P134"/>
      <c r="R134"/>
    </row>
    <row r="135" spans="3:18" x14ac:dyDescent="0.15">
      <c r="D135" s="52" t="s">
        <v>42</v>
      </c>
      <c r="E135" s="147">
        <v>41128627796</v>
      </c>
      <c r="F135" s="159">
        <v>99.999999999999986</v>
      </c>
      <c r="G135" s="54" t="s">
        <v>56</v>
      </c>
      <c r="H135" s="156">
        <v>39560632598</v>
      </c>
      <c r="I135" s="155">
        <v>99.999999999999986</v>
      </c>
      <c r="P135"/>
      <c r="R135"/>
    </row>
    <row r="136" spans="3:18" x14ac:dyDescent="0.15">
      <c r="G136" s="71"/>
      <c r="I136" s="72"/>
      <c r="P136"/>
      <c r="R136"/>
    </row>
    <row r="137" spans="3:18" x14ac:dyDescent="0.15">
      <c r="G137" s="71"/>
      <c r="I137" s="72"/>
      <c r="P137"/>
      <c r="R137"/>
    </row>
    <row r="138" spans="3:18" x14ac:dyDescent="0.15">
      <c r="G138" s="71"/>
      <c r="I138" s="72"/>
      <c r="P138"/>
      <c r="R138"/>
    </row>
    <row r="139" spans="3:18" x14ac:dyDescent="0.15">
      <c r="G139" s="71"/>
      <c r="I139" s="72"/>
      <c r="P139"/>
      <c r="R139"/>
    </row>
  </sheetData>
  <sortState ref="X73:Z85">
    <sortCondition descending="1" ref="Y73:Y85"/>
    <sortCondition descending="1" ref="Z73:Z85"/>
  </sortState>
  <mergeCells count="4">
    <mergeCell ref="G112:G113"/>
    <mergeCell ref="A1:J1"/>
    <mergeCell ref="F70:G71"/>
    <mergeCell ref="H70:I70"/>
  </mergeCells>
  <phoneticPr fontId="2"/>
  <pageMargins left="0.78740157480314965" right="0.78740157480314965" top="0.78740157480314965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1"/>
  <sheetViews>
    <sheetView view="pageBreakPreview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6" sqref="I26"/>
    </sheetView>
  </sheetViews>
  <sheetFormatPr defaultRowHeight="12" x14ac:dyDescent="0.15"/>
  <cols>
    <col min="1" max="1" width="14.75" style="3" customWidth="1"/>
    <col min="2" max="3" width="10.5" style="3" customWidth="1"/>
    <col min="4" max="4" width="11.125" style="3" customWidth="1"/>
    <col min="5" max="5" width="10.5" style="3" customWidth="1"/>
    <col min="6" max="6" width="15.75" style="3" customWidth="1"/>
    <col min="7" max="7" width="10.5" style="3" customWidth="1"/>
    <col min="8" max="8" width="11" style="3" customWidth="1"/>
    <col min="9" max="9" width="11.125" style="3" customWidth="1"/>
    <col min="10" max="10" width="10.5" style="3" customWidth="1"/>
    <col min="11" max="11" width="10.125" style="3" bestFit="1" customWidth="1"/>
    <col min="12" max="12" width="10" style="201" bestFit="1" customWidth="1"/>
    <col min="13" max="13" width="6.75" style="205" bestFit="1" customWidth="1"/>
    <col min="14" max="16384" width="9" style="3"/>
  </cols>
  <sheetData>
    <row r="1" spans="1:14" s="1" customFormat="1" ht="27" customHeight="1" x14ac:dyDescent="0.15">
      <c r="A1" s="338" t="s">
        <v>84</v>
      </c>
      <c r="B1" s="338"/>
      <c r="C1" s="338"/>
      <c r="D1" s="338"/>
      <c r="E1" s="338"/>
      <c r="F1" s="338"/>
      <c r="G1" s="338"/>
      <c r="H1" s="338"/>
      <c r="I1" s="338"/>
      <c r="J1" s="338"/>
      <c r="L1" s="292"/>
      <c r="M1" s="202"/>
    </row>
    <row r="2" spans="1:14" s="1" customFormat="1" ht="10.9" customHeight="1" x14ac:dyDescent="0.15">
      <c r="A2" s="293"/>
      <c r="B2" s="294"/>
      <c r="C2" s="295"/>
      <c r="D2" s="295"/>
      <c r="E2" s="295"/>
      <c r="G2" s="296"/>
      <c r="L2" s="292"/>
      <c r="M2" s="202"/>
    </row>
    <row r="3" spans="1:14" s="2" customFormat="1" ht="20.25" customHeight="1" x14ac:dyDescent="0.15">
      <c r="A3" s="247" t="s">
        <v>81</v>
      </c>
      <c r="J3" s="246" t="s">
        <v>43</v>
      </c>
      <c r="L3" s="297"/>
      <c r="M3" s="203"/>
    </row>
    <row r="4" spans="1:14" s="15" customFormat="1" ht="32.25" customHeight="1" x14ac:dyDescent="0.15">
      <c r="A4" s="344" t="s">
        <v>1</v>
      </c>
      <c r="B4" s="342" t="s">
        <v>67</v>
      </c>
      <c r="C4" s="342"/>
      <c r="D4" s="342"/>
      <c r="E4" s="342"/>
      <c r="F4" s="327" t="s">
        <v>1</v>
      </c>
      <c r="G4" s="342" t="s">
        <v>68</v>
      </c>
      <c r="H4" s="342"/>
      <c r="I4" s="342"/>
      <c r="J4" s="342"/>
      <c r="K4" s="33"/>
      <c r="L4" s="27"/>
      <c r="M4" s="204"/>
    </row>
    <row r="5" spans="1:14" s="15" customFormat="1" ht="32.25" customHeight="1" x14ac:dyDescent="0.15">
      <c r="A5" s="345"/>
      <c r="B5" s="298" t="s">
        <v>83</v>
      </c>
      <c r="C5" s="299" t="s">
        <v>141</v>
      </c>
      <c r="D5" s="300" t="s">
        <v>122</v>
      </c>
      <c r="E5" s="158" t="s">
        <v>29</v>
      </c>
      <c r="F5" s="328"/>
      <c r="G5" s="298" t="s">
        <v>83</v>
      </c>
      <c r="H5" s="299" t="s">
        <v>141</v>
      </c>
      <c r="I5" s="145" t="s">
        <v>142</v>
      </c>
      <c r="J5" s="149" t="s">
        <v>29</v>
      </c>
      <c r="K5" s="33"/>
      <c r="L5" s="27"/>
      <c r="M5" s="204"/>
    </row>
    <row r="6" spans="1:14" s="15" customFormat="1" ht="32.25" customHeight="1" x14ac:dyDescent="0.15">
      <c r="A6" s="51" t="s">
        <v>30</v>
      </c>
      <c r="B6" s="301">
        <v>14092235427</v>
      </c>
      <c r="C6" s="302">
        <v>14391798665</v>
      </c>
      <c r="D6" s="303">
        <v>14437699346</v>
      </c>
      <c r="E6" s="157">
        <v>36.416647064553011</v>
      </c>
      <c r="F6" s="53" t="s">
        <v>44</v>
      </c>
      <c r="G6" s="304">
        <v>314972212</v>
      </c>
      <c r="H6" s="305">
        <v>298278234</v>
      </c>
      <c r="I6" s="306">
        <v>297490970</v>
      </c>
      <c r="J6" s="150">
        <v>0.76779180963353244</v>
      </c>
      <c r="K6" s="33"/>
      <c r="L6" s="33"/>
      <c r="M6" s="27">
        <f>D6/$D$27*100</f>
        <v>36.416647064553011</v>
      </c>
      <c r="N6" s="204">
        <f>I6/$I$27*100</f>
        <v>0.76779180963353244</v>
      </c>
    </row>
    <row r="7" spans="1:14" s="15" customFormat="1" ht="32.25" customHeight="1" x14ac:dyDescent="0.15">
      <c r="A7" s="51" t="s">
        <v>31</v>
      </c>
      <c r="B7" s="301">
        <v>394916000</v>
      </c>
      <c r="C7" s="302">
        <v>394087000</v>
      </c>
      <c r="D7" s="303">
        <v>396176000</v>
      </c>
      <c r="E7" s="157">
        <v>0.9992867438012899</v>
      </c>
      <c r="F7" s="53" t="s">
        <v>45</v>
      </c>
      <c r="G7" s="304">
        <v>5573775023</v>
      </c>
      <c r="H7" s="305">
        <v>5499536608</v>
      </c>
      <c r="I7" s="306">
        <v>5416875534</v>
      </c>
      <c r="J7" s="150">
        <v>13.9803660891269</v>
      </c>
      <c r="K7" s="33"/>
      <c r="L7" s="33"/>
      <c r="M7" s="27">
        <f t="shared" ref="M7:M26" si="0">D7/$D$27*100</f>
        <v>0.9992867438012899</v>
      </c>
      <c r="N7" s="204">
        <f t="shared" ref="N7:N26" si="1">I7/$I$27*100</f>
        <v>13.9803660891269</v>
      </c>
    </row>
    <row r="8" spans="1:14" s="15" customFormat="1" ht="32.25" customHeight="1" x14ac:dyDescent="0.15">
      <c r="A8" s="51" t="s">
        <v>32</v>
      </c>
      <c r="B8" s="301">
        <v>16730000</v>
      </c>
      <c r="C8" s="302">
        <v>9633000</v>
      </c>
      <c r="D8" s="303">
        <v>18004000</v>
      </c>
      <c r="E8" s="157">
        <v>4.5412035396890336E-2</v>
      </c>
      <c r="F8" s="53" t="s">
        <v>46</v>
      </c>
      <c r="G8" s="304">
        <v>12883329603</v>
      </c>
      <c r="H8" s="305">
        <v>13505941947</v>
      </c>
      <c r="I8" s="306">
        <v>14129015661</v>
      </c>
      <c r="J8" s="150">
        <v>36.465451380590515</v>
      </c>
      <c r="K8" s="33"/>
      <c r="L8" s="33"/>
      <c r="M8" s="27">
        <f t="shared" si="0"/>
        <v>4.5412035396890336E-2</v>
      </c>
      <c r="N8" s="204">
        <f t="shared" si="1"/>
        <v>36.465451380590515</v>
      </c>
    </row>
    <row r="9" spans="1:14" s="15" customFormat="1" ht="32.25" customHeight="1" x14ac:dyDescent="0.15">
      <c r="A9" s="51" t="s">
        <v>26</v>
      </c>
      <c r="B9" s="301">
        <v>65031000</v>
      </c>
      <c r="C9" s="302">
        <v>36963000</v>
      </c>
      <c r="D9" s="303">
        <v>54868000</v>
      </c>
      <c r="E9" s="157">
        <v>0.13839522095959669</v>
      </c>
      <c r="F9" s="53" t="s">
        <v>47</v>
      </c>
      <c r="G9" s="304">
        <v>5954607358</v>
      </c>
      <c r="H9" s="305">
        <v>2996289770</v>
      </c>
      <c r="I9" s="306">
        <v>2986634351</v>
      </c>
      <c r="J9" s="150">
        <v>7.7081781442574906</v>
      </c>
      <c r="K9" s="33"/>
      <c r="L9" s="33"/>
      <c r="M9" s="27">
        <f t="shared" si="0"/>
        <v>0.13839522095959669</v>
      </c>
      <c r="N9" s="204">
        <f t="shared" si="1"/>
        <v>7.7081781442574906</v>
      </c>
    </row>
    <row r="10" spans="1:14" s="15" customFormat="1" ht="32.25" customHeight="1" x14ac:dyDescent="0.15">
      <c r="A10" s="80" t="s">
        <v>88</v>
      </c>
      <c r="B10" s="301">
        <v>55858000</v>
      </c>
      <c r="C10" s="302">
        <v>21329000</v>
      </c>
      <c r="D10" s="303">
        <v>58206000</v>
      </c>
      <c r="E10" s="157">
        <v>0.14681475962627186</v>
      </c>
      <c r="F10" s="53" t="s">
        <v>48</v>
      </c>
      <c r="G10" s="304">
        <v>31991615</v>
      </c>
      <c r="H10" s="305">
        <v>31349191</v>
      </c>
      <c r="I10" s="306">
        <v>42172664</v>
      </c>
      <c r="J10" s="150">
        <v>0.1088430549997095</v>
      </c>
      <c r="K10" s="33"/>
      <c r="L10" s="33"/>
      <c r="M10" s="27">
        <f t="shared" si="0"/>
        <v>0.14681475962627186</v>
      </c>
      <c r="N10" s="204">
        <f t="shared" si="1"/>
        <v>0.1088430549997095</v>
      </c>
    </row>
    <row r="11" spans="1:14" s="15" customFormat="1" ht="32.25" customHeight="1" x14ac:dyDescent="0.15">
      <c r="A11" s="80" t="s">
        <v>89</v>
      </c>
      <c r="B11" s="301">
        <v>1990541000</v>
      </c>
      <c r="C11" s="302">
        <v>1775914000</v>
      </c>
      <c r="D11" s="303">
        <v>1862713000</v>
      </c>
      <c r="E11" s="157">
        <v>4.6983775100115404</v>
      </c>
      <c r="F11" s="53" t="s">
        <v>49</v>
      </c>
      <c r="G11" s="304">
        <v>1621960728</v>
      </c>
      <c r="H11" s="305">
        <v>1213907391</v>
      </c>
      <c r="I11" s="306">
        <v>1099389547</v>
      </c>
      <c r="J11" s="150">
        <v>2.837404744699711</v>
      </c>
      <c r="K11" s="33"/>
      <c r="L11" s="33"/>
      <c r="M11" s="27">
        <f t="shared" si="0"/>
        <v>4.6983775100115404</v>
      </c>
      <c r="N11" s="204">
        <f t="shared" si="1"/>
        <v>2.837404744699711</v>
      </c>
    </row>
    <row r="12" spans="1:14" s="15" customFormat="1" ht="32.25" customHeight="1" x14ac:dyDescent="0.15">
      <c r="A12" s="51" t="s">
        <v>33</v>
      </c>
      <c r="B12" s="301">
        <v>182526699</v>
      </c>
      <c r="C12" s="302">
        <v>186426284</v>
      </c>
      <c r="D12" s="303">
        <v>182742269</v>
      </c>
      <c r="E12" s="157">
        <v>0.46093636904777019</v>
      </c>
      <c r="F12" s="53" t="s">
        <v>50</v>
      </c>
      <c r="G12" s="304">
        <v>3346987821</v>
      </c>
      <c r="H12" s="305">
        <v>2915379412</v>
      </c>
      <c r="I12" s="306">
        <v>2636118827</v>
      </c>
      <c r="J12" s="150">
        <v>6.8035357328370498</v>
      </c>
      <c r="K12" s="33"/>
      <c r="L12" s="33"/>
      <c r="M12" s="27">
        <f t="shared" si="0"/>
        <v>0.46093636904777019</v>
      </c>
      <c r="N12" s="204">
        <f t="shared" si="1"/>
        <v>6.8035357328370498</v>
      </c>
    </row>
    <row r="13" spans="1:14" s="15" customFormat="1" ht="32.25" customHeight="1" x14ac:dyDescent="0.15">
      <c r="A13" s="80" t="s">
        <v>90</v>
      </c>
      <c r="B13" s="301">
        <v>89746000</v>
      </c>
      <c r="C13" s="302">
        <v>93242000</v>
      </c>
      <c r="D13" s="303">
        <v>109888000</v>
      </c>
      <c r="E13" s="157">
        <v>0.27717383613049795</v>
      </c>
      <c r="F13" s="53" t="s">
        <v>51</v>
      </c>
      <c r="G13" s="304">
        <v>3557053648</v>
      </c>
      <c r="H13" s="305">
        <v>3299809080</v>
      </c>
      <c r="I13" s="306">
        <v>3732141110</v>
      </c>
      <c r="J13" s="150">
        <v>9.632249935702589</v>
      </c>
      <c r="K13" s="33"/>
      <c r="L13" s="33"/>
      <c r="M13" s="27">
        <f t="shared" si="0"/>
        <v>0.27717383613049795</v>
      </c>
      <c r="N13" s="204">
        <f t="shared" si="1"/>
        <v>9.632249935702589</v>
      </c>
    </row>
    <row r="14" spans="1:14" s="15" customFormat="1" ht="32.25" customHeight="1" x14ac:dyDescent="0.15">
      <c r="A14" s="80" t="s">
        <v>91</v>
      </c>
      <c r="B14" s="301">
        <v>57286000</v>
      </c>
      <c r="C14" s="302">
        <v>58202000</v>
      </c>
      <c r="D14" s="303">
        <v>66833000</v>
      </c>
      <c r="E14" s="157">
        <v>0.16857490344814327</v>
      </c>
      <c r="F14" s="53" t="s">
        <v>52</v>
      </c>
      <c r="G14" s="304">
        <v>1690062746</v>
      </c>
      <c r="H14" s="305">
        <v>1180650205</v>
      </c>
      <c r="I14" s="306">
        <v>1228310943</v>
      </c>
      <c r="J14" s="150">
        <v>3.1</v>
      </c>
      <c r="K14" s="33"/>
      <c r="L14" s="33"/>
      <c r="M14" s="27">
        <f t="shared" si="0"/>
        <v>0.16857490344814327</v>
      </c>
      <c r="N14" s="204">
        <f t="shared" si="1"/>
        <v>3.170136833795798</v>
      </c>
    </row>
    <row r="15" spans="1:14" s="15" customFormat="1" ht="32.25" customHeight="1" x14ac:dyDescent="0.15">
      <c r="A15" s="51" t="s">
        <v>34</v>
      </c>
      <c r="B15" s="301">
        <v>6424098000</v>
      </c>
      <c r="C15" s="302">
        <v>6059714000</v>
      </c>
      <c r="D15" s="303">
        <v>5733230000</v>
      </c>
      <c r="E15" s="157">
        <v>14.46109996103719</v>
      </c>
      <c r="F15" s="53" t="s">
        <v>53</v>
      </c>
      <c r="G15" s="304">
        <v>3776089176</v>
      </c>
      <c r="H15" s="305">
        <v>3903461258</v>
      </c>
      <c r="I15" s="306">
        <v>3549702238</v>
      </c>
      <c r="J15" s="150">
        <v>9.1613950667955404</v>
      </c>
      <c r="K15" s="33"/>
      <c r="L15" s="33"/>
      <c r="M15" s="27">
        <f t="shared" si="0"/>
        <v>14.46109996103719</v>
      </c>
      <c r="N15" s="204">
        <f t="shared" si="1"/>
        <v>9.1613950667955404</v>
      </c>
    </row>
    <row r="16" spans="1:14" s="15" customFormat="1" ht="32.25" customHeight="1" x14ac:dyDescent="0.15">
      <c r="A16" s="80" t="s">
        <v>92</v>
      </c>
      <c r="B16" s="301">
        <v>13733000</v>
      </c>
      <c r="C16" s="302">
        <v>12931000</v>
      </c>
      <c r="D16" s="303">
        <v>11603000</v>
      </c>
      <c r="E16" s="157">
        <v>2.9266598906360727E-2</v>
      </c>
      <c r="F16" s="53" t="s">
        <v>54</v>
      </c>
      <c r="G16" s="304">
        <v>565326635</v>
      </c>
      <c r="H16" s="305">
        <v>1210408222</v>
      </c>
      <c r="I16" s="306">
        <v>152747721</v>
      </c>
      <c r="J16" s="150">
        <v>0.39422524026187389</v>
      </c>
      <c r="K16" s="33"/>
      <c r="L16" s="33"/>
      <c r="M16" s="27">
        <f t="shared" si="0"/>
        <v>2.9266598906360727E-2</v>
      </c>
      <c r="N16" s="204">
        <f t="shared" si="1"/>
        <v>0.39422524026187389</v>
      </c>
    </row>
    <row r="17" spans="1:14" s="15" customFormat="1" ht="32.25" customHeight="1" x14ac:dyDescent="0.15">
      <c r="A17" s="80" t="s">
        <v>93</v>
      </c>
      <c r="B17" s="301">
        <v>602043742</v>
      </c>
      <c r="C17" s="302">
        <v>585793607</v>
      </c>
      <c r="D17" s="303">
        <v>566943111</v>
      </c>
      <c r="E17" s="157">
        <v>1.430017808528945</v>
      </c>
      <c r="F17" s="53" t="s">
        <v>55</v>
      </c>
      <c r="G17" s="304">
        <v>3489316077</v>
      </c>
      <c r="H17" s="305">
        <v>3505621280</v>
      </c>
      <c r="I17" s="306">
        <v>3475660617</v>
      </c>
      <c r="J17" s="150">
        <v>8.9703017029338064</v>
      </c>
      <c r="K17" s="33"/>
      <c r="L17" s="33"/>
      <c r="M17" s="27">
        <f t="shared" si="0"/>
        <v>1.430017808528945</v>
      </c>
      <c r="N17" s="204">
        <f t="shared" si="1"/>
        <v>8.9703017029338064</v>
      </c>
    </row>
    <row r="18" spans="1:14" s="15" customFormat="1" ht="32.25" customHeight="1" x14ac:dyDescent="0.15">
      <c r="A18" s="80" t="s">
        <v>94</v>
      </c>
      <c r="B18" s="301">
        <v>818011347</v>
      </c>
      <c r="C18" s="302">
        <v>907058532</v>
      </c>
      <c r="D18" s="303">
        <v>899805345</v>
      </c>
      <c r="E18" s="157">
        <v>2.2696063195651588</v>
      </c>
      <c r="F18" s="53" t="s">
        <v>27</v>
      </c>
      <c r="G18" s="304">
        <v>86185</v>
      </c>
      <c r="H18" s="305">
        <v>0</v>
      </c>
      <c r="I18" s="306">
        <v>46598</v>
      </c>
      <c r="J18" s="150">
        <v>1.2026436548747461E-4</v>
      </c>
      <c r="K18" s="33"/>
      <c r="L18" s="33"/>
      <c r="M18" s="27">
        <f t="shared" si="0"/>
        <v>2.2696063195651588</v>
      </c>
      <c r="N18" s="204">
        <f t="shared" si="1"/>
        <v>1.2026436548747461E-4</v>
      </c>
    </row>
    <row r="19" spans="1:14" s="15" customFormat="1" ht="32.25" customHeight="1" x14ac:dyDescent="0.15">
      <c r="A19" s="51" t="s">
        <v>35</v>
      </c>
      <c r="B19" s="301">
        <v>6578473256</v>
      </c>
      <c r="C19" s="302">
        <v>5834949282</v>
      </c>
      <c r="D19" s="303">
        <v>5038381450</v>
      </c>
      <c r="E19" s="157">
        <v>12.70846238338345</v>
      </c>
      <c r="F19" s="53"/>
      <c r="G19" s="301"/>
      <c r="H19" s="307"/>
      <c r="I19" s="308"/>
      <c r="J19" s="151"/>
      <c r="K19" s="33"/>
      <c r="L19" s="33"/>
      <c r="M19" s="27">
        <f t="shared" si="0"/>
        <v>12.70846238338345</v>
      </c>
      <c r="N19" s="204">
        <f t="shared" si="1"/>
        <v>0</v>
      </c>
    </row>
    <row r="20" spans="1:14" s="15" customFormat="1" ht="32.25" customHeight="1" x14ac:dyDescent="0.15">
      <c r="A20" s="51" t="s">
        <v>36</v>
      </c>
      <c r="B20" s="301">
        <v>2792627436</v>
      </c>
      <c r="C20" s="302">
        <v>2889963288</v>
      </c>
      <c r="D20" s="303">
        <v>3217715939</v>
      </c>
      <c r="E20" s="157">
        <v>8.116142530493569</v>
      </c>
      <c r="F20" s="53"/>
      <c r="G20" s="309"/>
      <c r="H20" s="310"/>
      <c r="I20" s="311"/>
      <c r="J20" s="152"/>
      <c r="K20" s="33"/>
      <c r="L20" s="33"/>
      <c r="M20" s="27">
        <f t="shared" si="0"/>
        <v>8.116142530493569</v>
      </c>
      <c r="N20" s="204">
        <f t="shared" si="1"/>
        <v>0</v>
      </c>
    </row>
    <row r="21" spans="1:14" s="15" customFormat="1" ht="32.25" customHeight="1" x14ac:dyDescent="0.15">
      <c r="A21" s="51" t="s">
        <v>37</v>
      </c>
      <c r="B21" s="301">
        <v>174111875</v>
      </c>
      <c r="C21" s="302">
        <v>278269725</v>
      </c>
      <c r="D21" s="303">
        <v>226915059</v>
      </c>
      <c r="E21" s="157">
        <v>0.5723547373581126</v>
      </c>
      <c r="F21" s="53"/>
      <c r="G21" s="309"/>
      <c r="H21" s="312"/>
      <c r="I21" s="313"/>
      <c r="J21" s="153"/>
      <c r="K21" s="33"/>
      <c r="L21" s="33"/>
      <c r="M21" s="27">
        <f t="shared" si="0"/>
        <v>0.5723547373581126</v>
      </c>
      <c r="N21" s="204">
        <f t="shared" si="1"/>
        <v>0</v>
      </c>
    </row>
    <row r="22" spans="1:14" s="15" customFormat="1" ht="32.25" customHeight="1" x14ac:dyDescent="0.15">
      <c r="A22" s="51" t="s">
        <v>66</v>
      </c>
      <c r="B22" s="301">
        <v>37898523</v>
      </c>
      <c r="C22" s="302">
        <v>37167577</v>
      </c>
      <c r="D22" s="303">
        <v>75346742</v>
      </c>
      <c r="E22" s="157">
        <v>0.19004937318064671</v>
      </c>
      <c r="F22" s="53"/>
      <c r="G22" s="309"/>
      <c r="H22" s="312"/>
      <c r="I22" s="313"/>
      <c r="J22" s="153"/>
      <c r="K22" s="33"/>
      <c r="L22" s="33"/>
      <c r="M22" s="27">
        <f t="shared" si="0"/>
        <v>0.19004937318064671</v>
      </c>
      <c r="N22" s="204">
        <f t="shared" si="1"/>
        <v>0</v>
      </c>
    </row>
    <row r="23" spans="1:14" s="15" customFormat="1" ht="32.25" customHeight="1" x14ac:dyDescent="0.15">
      <c r="A23" s="51" t="s">
        <v>38</v>
      </c>
      <c r="B23" s="301">
        <v>610561431</v>
      </c>
      <c r="C23" s="302">
        <v>18901558</v>
      </c>
      <c r="D23" s="303">
        <v>79398380</v>
      </c>
      <c r="E23" s="157">
        <v>0.20026894262473613</v>
      </c>
      <c r="F23" s="53"/>
      <c r="G23" s="309"/>
      <c r="H23" s="312"/>
      <c r="I23" s="313"/>
      <c r="J23" s="153"/>
      <c r="K23" s="33"/>
      <c r="L23" s="33"/>
      <c r="M23" s="27">
        <f t="shared" si="0"/>
        <v>0.20026894262473613</v>
      </c>
      <c r="N23" s="204">
        <f t="shared" si="1"/>
        <v>0</v>
      </c>
    </row>
    <row r="24" spans="1:14" s="15" customFormat="1" ht="32.25" customHeight="1" x14ac:dyDescent="0.15">
      <c r="A24" s="51" t="s">
        <v>39</v>
      </c>
      <c r="B24" s="301">
        <v>1366821761</v>
      </c>
      <c r="C24" s="302">
        <v>1774375622</v>
      </c>
      <c r="D24" s="303">
        <v>1567995198</v>
      </c>
      <c r="E24" s="157">
        <v>3.9550018570167782</v>
      </c>
      <c r="F24" s="34"/>
      <c r="G24" s="309"/>
      <c r="H24" s="312"/>
      <c r="I24" s="313"/>
      <c r="J24" s="154"/>
      <c r="K24" s="33"/>
      <c r="L24" s="33"/>
      <c r="M24" s="27">
        <f t="shared" si="0"/>
        <v>3.9550018570167782</v>
      </c>
      <c r="N24" s="204">
        <f t="shared" si="1"/>
        <v>0</v>
      </c>
    </row>
    <row r="25" spans="1:14" s="15" customFormat="1" ht="32.25" customHeight="1" x14ac:dyDescent="0.15">
      <c r="A25" s="51" t="s">
        <v>40</v>
      </c>
      <c r="B25" s="301">
        <v>3717083952</v>
      </c>
      <c r="C25" s="302">
        <v>3089608656</v>
      </c>
      <c r="D25" s="303">
        <v>2787213829</v>
      </c>
      <c r="E25" s="157">
        <v>7.0302739980698874</v>
      </c>
      <c r="F25" s="34"/>
      <c r="G25" s="309"/>
      <c r="H25" s="312"/>
      <c r="I25" s="313"/>
      <c r="J25" s="154"/>
      <c r="K25" s="33"/>
      <c r="L25" s="33"/>
      <c r="M25" s="27">
        <f t="shared" si="0"/>
        <v>7.0302739980698874</v>
      </c>
      <c r="N25" s="204">
        <f t="shared" si="1"/>
        <v>0</v>
      </c>
    </row>
    <row r="26" spans="1:14" s="15" customFormat="1" ht="32.25" customHeight="1" x14ac:dyDescent="0.15">
      <c r="A26" s="51" t="s">
        <v>41</v>
      </c>
      <c r="B26" s="301">
        <v>4499600000</v>
      </c>
      <c r="C26" s="302">
        <v>2672300000</v>
      </c>
      <c r="D26" s="303">
        <v>2254200000</v>
      </c>
      <c r="E26" s="157">
        <v>5.6858370468601533</v>
      </c>
      <c r="F26" s="34"/>
      <c r="G26" s="309"/>
      <c r="H26" s="312"/>
      <c r="I26" s="313"/>
      <c r="J26" s="154"/>
      <c r="K26" s="33"/>
      <c r="L26" s="33"/>
      <c r="M26" s="27">
        <f t="shared" si="0"/>
        <v>5.6858370468601533</v>
      </c>
      <c r="N26" s="204">
        <f t="shared" si="1"/>
        <v>0</v>
      </c>
    </row>
    <row r="27" spans="1:14" s="15" customFormat="1" ht="32.25" customHeight="1" x14ac:dyDescent="0.15">
      <c r="A27" s="52" t="s">
        <v>42</v>
      </c>
      <c r="B27" s="314">
        <v>44579934449</v>
      </c>
      <c r="C27" s="315">
        <v>41128627796</v>
      </c>
      <c r="D27" s="316">
        <v>39645877668</v>
      </c>
      <c r="E27" s="159">
        <v>100</v>
      </c>
      <c r="F27" s="54" t="s">
        <v>56</v>
      </c>
      <c r="G27" s="317">
        <v>42805558.827</v>
      </c>
      <c r="H27" s="318">
        <v>39560632598</v>
      </c>
      <c r="I27" s="319">
        <v>38746306781</v>
      </c>
      <c r="J27" s="155">
        <v>100</v>
      </c>
      <c r="K27" s="33"/>
      <c r="L27" s="33"/>
      <c r="M27" s="27">
        <f>SUM(M6:M26)</f>
        <v>100</v>
      </c>
      <c r="N27" s="204">
        <f>SUM(N6:N26)</f>
        <v>100</v>
      </c>
    </row>
    <row r="28" spans="1:14" s="15" customFormat="1" ht="32.25" customHeight="1" x14ac:dyDescent="0.15">
      <c r="A28" s="346"/>
      <c r="B28" s="346"/>
      <c r="C28" s="346"/>
      <c r="D28" s="346"/>
      <c r="E28" s="346"/>
      <c r="F28" s="320" t="s">
        <v>73</v>
      </c>
      <c r="G28" s="321">
        <v>1774375.622</v>
      </c>
      <c r="H28" s="322">
        <v>1567995198</v>
      </c>
      <c r="I28" s="323">
        <v>899570887</v>
      </c>
      <c r="J28" s="324"/>
      <c r="K28" s="33"/>
      <c r="L28" s="27"/>
      <c r="M28" s="204"/>
    </row>
    <row r="29" spans="1:14" ht="18.75" customHeight="1" x14ac:dyDescent="0.15">
      <c r="A29" s="245" t="s">
        <v>128</v>
      </c>
      <c r="I29" s="79"/>
      <c r="J29" s="15"/>
    </row>
    <row r="30" spans="1:14" ht="18.75" customHeight="1" x14ac:dyDescent="0.15">
      <c r="A30" s="245" t="s">
        <v>143</v>
      </c>
      <c r="C30" s="325"/>
    </row>
    <row r="31" spans="1:14" ht="18.75" customHeight="1" x14ac:dyDescent="0.15">
      <c r="A31" s="245"/>
      <c r="C31" s="325"/>
    </row>
    <row r="32" spans="1:14" ht="18.75" x14ac:dyDescent="0.15">
      <c r="A32" s="338" t="s">
        <v>86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"/>
    </row>
    <row r="33" spans="1:13" ht="22.5" customHeight="1" x14ac:dyDescent="0.15">
      <c r="A33" s="339" t="s">
        <v>0</v>
      </c>
      <c r="B33" s="339"/>
      <c r="C33" s="2"/>
      <c r="D33" s="2"/>
      <c r="E33" s="2"/>
      <c r="F33" s="2"/>
      <c r="G33" s="2"/>
      <c r="H33" s="2"/>
      <c r="I33" s="2"/>
      <c r="J33" s="2"/>
      <c r="K33" s="2"/>
      <c r="L33" s="248" t="s">
        <v>43</v>
      </c>
      <c r="M33" s="3"/>
    </row>
    <row r="34" spans="1:13" ht="22.5" customHeight="1" x14ac:dyDescent="0.15">
      <c r="A34" s="340" t="s">
        <v>77</v>
      </c>
      <c r="B34" s="341" t="s">
        <v>2</v>
      </c>
      <c r="C34" s="341"/>
      <c r="D34" s="341"/>
      <c r="E34" s="341"/>
      <c r="F34" s="342"/>
      <c r="G34" s="343" t="s">
        <v>79</v>
      </c>
      <c r="H34" s="341" t="s">
        <v>80</v>
      </c>
      <c r="I34" s="341"/>
      <c r="J34" s="341"/>
      <c r="K34" s="341"/>
      <c r="L34" s="342"/>
      <c r="M34" s="3"/>
    </row>
    <row r="35" spans="1:13" ht="22.5" customHeight="1" x14ac:dyDescent="0.15">
      <c r="A35" s="340"/>
      <c r="B35" s="341" t="s">
        <v>57</v>
      </c>
      <c r="C35" s="341"/>
      <c r="D35" s="341" t="s">
        <v>58</v>
      </c>
      <c r="E35" s="341"/>
      <c r="F35" s="342"/>
      <c r="G35" s="343"/>
      <c r="H35" s="341" t="s">
        <v>57</v>
      </c>
      <c r="I35" s="341"/>
      <c r="J35" s="341" t="s">
        <v>58</v>
      </c>
      <c r="K35" s="341"/>
      <c r="L35" s="342"/>
      <c r="M35" s="3"/>
    </row>
    <row r="36" spans="1:13" ht="22.5" customHeight="1" x14ac:dyDescent="0.15">
      <c r="A36" s="340"/>
      <c r="B36" s="290" t="s">
        <v>59</v>
      </c>
      <c r="C36" s="290" t="s">
        <v>60</v>
      </c>
      <c r="D36" s="290" t="s">
        <v>61</v>
      </c>
      <c r="E36" s="290" t="s">
        <v>59</v>
      </c>
      <c r="F36" s="289" t="s">
        <v>60</v>
      </c>
      <c r="G36" s="343"/>
      <c r="H36" s="290" t="s">
        <v>59</v>
      </c>
      <c r="I36" s="290" t="s">
        <v>60</v>
      </c>
      <c r="J36" s="290" t="s">
        <v>61</v>
      </c>
      <c r="K36" s="290" t="s">
        <v>59</v>
      </c>
      <c r="L36" s="289" t="s">
        <v>60</v>
      </c>
      <c r="M36" s="3"/>
    </row>
    <row r="37" spans="1:13" ht="28.5" customHeight="1" x14ac:dyDescent="0.15">
      <c r="A37" s="249" t="s">
        <v>123</v>
      </c>
      <c r="B37" s="252">
        <v>41501105781</v>
      </c>
      <c r="C37" s="253">
        <v>23105284000</v>
      </c>
      <c r="D37" s="252">
        <v>63678468000</v>
      </c>
      <c r="E37" s="252">
        <v>40717175919</v>
      </c>
      <c r="F37" s="252">
        <v>22961292000</v>
      </c>
      <c r="G37" s="249" t="s">
        <v>123</v>
      </c>
      <c r="H37" s="252">
        <v>41501105781</v>
      </c>
      <c r="I37" s="253">
        <v>23105284000</v>
      </c>
      <c r="J37" s="252">
        <v>61749329000</v>
      </c>
      <c r="K37" s="252">
        <v>39636521070</v>
      </c>
      <c r="L37" s="261">
        <v>22112808000</v>
      </c>
      <c r="M37" s="3"/>
    </row>
    <row r="38" spans="1:13" ht="28.5" customHeight="1" x14ac:dyDescent="0.15">
      <c r="A38" s="249">
        <v>26</v>
      </c>
      <c r="B38" s="252">
        <v>42940616539</v>
      </c>
      <c r="C38" s="253">
        <v>23680893000</v>
      </c>
      <c r="D38" s="252">
        <v>65348947821</v>
      </c>
      <c r="E38" s="252">
        <v>41797001593</v>
      </c>
      <c r="F38" s="252">
        <v>23551946228</v>
      </c>
      <c r="G38" s="249">
        <v>26</v>
      </c>
      <c r="H38" s="252">
        <v>42940616539</v>
      </c>
      <c r="I38" s="253">
        <v>23680893000</v>
      </c>
      <c r="J38" s="252">
        <f>SUM(K38:L38)</f>
        <v>63031800837</v>
      </c>
      <c r="K38" s="252">
        <v>40430179832</v>
      </c>
      <c r="L38" s="261">
        <v>22601621005</v>
      </c>
      <c r="M38" s="3"/>
    </row>
    <row r="39" spans="1:13" ht="28.5" customHeight="1" x14ac:dyDescent="0.15">
      <c r="A39" s="249">
        <v>27</v>
      </c>
      <c r="B39" s="254">
        <v>46769217</v>
      </c>
      <c r="C39" s="255">
        <v>25183526</v>
      </c>
      <c r="D39" s="254">
        <v>69663228</v>
      </c>
      <c r="E39" s="254">
        <v>44579934</v>
      </c>
      <c r="F39" s="254">
        <v>25083294</v>
      </c>
      <c r="G39" s="265">
        <v>27</v>
      </c>
      <c r="H39" s="254">
        <v>46769217</v>
      </c>
      <c r="I39" s="255">
        <v>25183526</v>
      </c>
      <c r="J39" s="254">
        <v>66760281</v>
      </c>
      <c r="K39" s="254">
        <v>42805559</v>
      </c>
      <c r="L39" s="29">
        <v>23954722</v>
      </c>
      <c r="M39" s="3"/>
    </row>
    <row r="40" spans="1:13" ht="28.5" customHeight="1" x14ac:dyDescent="0.15">
      <c r="A40" s="250">
        <v>28</v>
      </c>
      <c r="B40" s="256">
        <v>42850529.085000001</v>
      </c>
      <c r="C40" s="257">
        <v>25103102</v>
      </c>
      <c r="D40" s="256">
        <v>66575919.071999997</v>
      </c>
      <c r="E40" s="256">
        <v>41128627.795999996</v>
      </c>
      <c r="F40" s="256">
        <v>25447291.276000001</v>
      </c>
      <c r="G40" s="250">
        <v>28</v>
      </c>
      <c r="H40" s="256">
        <v>42850529.085000001</v>
      </c>
      <c r="I40" s="257">
        <v>25103102</v>
      </c>
      <c r="J40" s="256">
        <v>63351478.172999993</v>
      </c>
      <c r="K40" s="256">
        <v>39560632.597999997</v>
      </c>
      <c r="L40" s="262">
        <v>23790845.574999999</v>
      </c>
      <c r="M40" s="3"/>
    </row>
    <row r="41" spans="1:13" ht="28.5" customHeight="1" x14ac:dyDescent="0.15">
      <c r="A41" s="251">
        <v>29</v>
      </c>
      <c r="B41" s="258">
        <v>40633277650</v>
      </c>
      <c r="C41" s="258">
        <v>25272235000</v>
      </c>
      <c r="D41" s="258">
        <v>64934427000</v>
      </c>
      <c r="E41" s="259">
        <v>39645877668</v>
      </c>
      <c r="F41" s="260">
        <v>25288549000</v>
      </c>
      <c r="G41" s="266">
        <v>29</v>
      </c>
      <c r="H41" s="258">
        <v>40633277650</v>
      </c>
      <c r="I41" s="258">
        <v>25272235000</v>
      </c>
      <c r="J41" s="258">
        <v>62740628915</v>
      </c>
      <c r="K41" s="263">
        <v>38746306781</v>
      </c>
      <c r="L41" s="264">
        <v>23994322134</v>
      </c>
      <c r="M41" s="3"/>
    </row>
    <row r="42" spans="1:13" ht="20.25" customHeight="1" x14ac:dyDescent="0.15">
      <c r="A42" s="336" t="s">
        <v>129</v>
      </c>
      <c r="B42" s="336"/>
      <c r="C42" s="336"/>
      <c r="D42" s="227"/>
      <c r="E42" s="2"/>
      <c r="F42" s="81"/>
      <c r="G42" s="2"/>
      <c r="H42" s="2"/>
      <c r="I42" s="2"/>
      <c r="J42" s="227"/>
      <c r="K42" s="2"/>
      <c r="L42" s="2"/>
      <c r="M42" s="3"/>
    </row>
    <row r="43" spans="1:13" ht="20.25" customHeight="1" x14ac:dyDescent="0.15">
      <c r="A43" s="337" t="s">
        <v>132</v>
      </c>
      <c r="B43" s="337"/>
      <c r="C43" s="337"/>
      <c r="L43" s="3"/>
      <c r="M43" s="3"/>
    </row>
    <row r="44" spans="1:13" x14ac:dyDescent="0.15">
      <c r="C44" s="325"/>
      <c r="I44" s="79"/>
    </row>
    <row r="45" spans="1:13" x14ac:dyDescent="0.15">
      <c r="C45" s="325"/>
    </row>
    <row r="46" spans="1:13" x14ac:dyDescent="0.15">
      <c r="C46" s="325"/>
    </row>
    <row r="47" spans="1:13" x14ac:dyDescent="0.15">
      <c r="C47" s="325"/>
    </row>
    <row r="48" spans="1:13" x14ac:dyDescent="0.15">
      <c r="C48" s="325"/>
    </row>
    <row r="49" spans="3:3" x14ac:dyDescent="0.15">
      <c r="C49" s="325"/>
    </row>
    <row r="50" spans="3:3" x14ac:dyDescent="0.15">
      <c r="C50" s="325"/>
    </row>
    <row r="51" spans="3:3" x14ac:dyDescent="0.15">
      <c r="C51" s="325"/>
    </row>
  </sheetData>
  <mergeCells count="18">
    <mergeCell ref="A28:E28"/>
    <mergeCell ref="A1:J1"/>
    <mergeCell ref="A4:A5"/>
    <mergeCell ref="B4:E4"/>
    <mergeCell ref="F4:F5"/>
    <mergeCell ref="G4:J4"/>
    <mergeCell ref="A42:C42"/>
    <mergeCell ref="A43:C43"/>
    <mergeCell ref="A32:L32"/>
    <mergeCell ref="A33:B33"/>
    <mergeCell ref="A34:A36"/>
    <mergeCell ref="B34:F34"/>
    <mergeCell ref="G34:G36"/>
    <mergeCell ref="H34:L34"/>
    <mergeCell ref="B35:C35"/>
    <mergeCell ref="D35:F35"/>
    <mergeCell ref="H35:I35"/>
    <mergeCell ref="J35:L35"/>
  </mergeCells>
  <phoneticPr fontId="2"/>
  <pageMargins left="0.7" right="0.7" top="0.75" bottom="0.75" header="0.3" footer="0.3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view="pageBreakPreview" zoomScale="90" zoomScaleNormal="80" zoomScaleSheetLayoutView="90" workbookViewId="0">
      <selection sqref="A1:I1"/>
    </sheetView>
  </sheetViews>
  <sheetFormatPr defaultRowHeight="12" x14ac:dyDescent="0.15"/>
  <cols>
    <col min="1" max="1" width="26.75" style="3" customWidth="1"/>
    <col min="2" max="9" width="11.5" style="3" customWidth="1"/>
    <col min="10" max="10" width="11.5" style="3" bestFit="1" customWidth="1"/>
    <col min="11" max="12" width="15.5" style="233" bestFit="1" customWidth="1"/>
    <col min="13" max="16384" width="9" style="3"/>
  </cols>
  <sheetData>
    <row r="1" spans="1:12" s="1" customFormat="1" ht="27" customHeight="1" x14ac:dyDescent="0.15">
      <c r="A1" s="349" t="s">
        <v>85</v>
      </c>
      <c r="B1" s="349"/>
      <c r="C1" s="349"/>
      <c r="D1" s="349"/>
      <c r="E1" s="349"/>
      <c r="F1" s="349"/>
      <c r="G1" s="349"/>
      <c r="H1" s="349"/>
      <c r="I1" s="349"/>
      <c r="K1" s="228"/>
      <c r="L1" s="228"/>
    </row>
    <row r="2" spans="1:12" s="1" customFormat="1" ht="10.9" customHeight="1" x14ac:dyDescent="0.15">
      <c r="A2" s="6"/>
      <c r="B2" s="19"/>
      <c r="C2" s="19"/>
      <c r="D2" s="19"/>
      <c r="E2" s="19"/>
      <c r="F2" s="5"/>
      <c r="G2" s="5"/>
      <c r="H2" s="5"/>
      <c r="I2" s="5"/>
      <c r="K2" s="228"/>
      <c r="L2" s="228"/>
    </row>
    <row r="3" spans="1:12" s="2" customFormat="1" ht="20.25" customHeight="1" x14ac:dyDescent="0.15">
      <c r="A3" s="269" t="s">
        <v>0</v>
      </c>
      <c r="B3" s="8"/>
      <c r="C3" s="8"/>
      <c r="D3" s="8"/>
      <c r="E3" s="8"/>
      <c r="F3" s="8"/>
      <c r="G3" s="8"/>
      <c r="H3" s="8"/>
      <c r="I3" s="268" t="s">
        <v>43</v>
      </c>
      <c r="K3" s="229"/>
      <c r="L3" s="229"/>
    </row>
    <row r="4" spans="1:12" s="15" customFormat="1" ht="32.25" customHeight="1" x14ac:dyDescent="0.15">
      <c r="A4" s="350" t="s">
        <v>78</v>
      </c>
      <c r="B4" s="347" t="s">
        <v>69</v>
      </c>
      <c r="C4" s="348"/>
      <c r="D4" s="347" t="s">
        <v>82</v>
      </c>
      <c r="E4" s="348"/>
      <c r="F4" s="354" t="s">
        <v>112</v>
      </c>
      <c r="G4" s="355"/>
      <c r="H4" s="352" t="s">
        <v>124</v>
      </c>
      <c r="I4" s="353"/>
      <c r="K4" s="234" t="s">
        <v>125</v>
      </c>
      <c r="L4" s="234" t="s">
        <v>125</v>
      </c>
    </row>
    <row r="5" spans="1:12" s="15" customFormat="1" ht="32.25" customHeight="1" x14ac:dyDescent="0.15">
      <c r="A5" s="351"/>
      <c r="B5" s="200" t="s">
        <v>2</v>
      </c>
      <c r="C5" s="199" t="s">
        <v>3</v>
      </c>
      <c r="D5" s="200" t="s">
        <v>2</v>
      </c>
      <c r="E5" s="199" t="s">
        <v>3</v>
      </c>
      <c r="F5" s="206" t="s">
        <v>2</v>
      </c>
      <c r="G5" s="149" t="s">
        <v>3</v>
      </c>
      <c r="H5" s="217" t="s">
        <v>2</v>
      </c>
      <c r="I5" s="218" t="s">
        <v>3</v>
      </c>
      <c r="K5" s="231" t="s">
        <v>2</v>
      </c>
      <c r="L5" s="231" t="s">
        <v>3</v>
      </c>
    </row>
    <row r="6" spans="1:12" s="15" customFormat="1" ht="32.25" customHeight="1" x14ac:dyDescent="0.15">
      <c r="A6" s="63" t="s">
        <v>4</v>
      </c>
      <c r="B6" s="84">
        <v>12076672393</v>
      </c>
      <c r="C6" s="85">
        <v>11362707094</v>
      </c>
      <c r="D6" s="84">
        <v>13591719359</v>
      </c>
      <c r="E6" s="85">
        <v>12619950962</v>
      </c>
      <c r="F6" s="207">
        <v>13800056254</v>
      </c>
      <c r="G6" s="208">
        <v>12433008983</v>
      </c>
      <c r="H6" s="219">
        <v>13723108504</v>
      </c>
      <c r="I6" s="220">
        <v>12680962247</v>
      </c>
      <c r="K6" s="232">
        <v>13647153000</v>
      </c>
      <c r="L6" s="232">
        <v>13647153000</v>
      </c>
    </row>
    <row r="7" spans="1:12" s="15" customFormat="1" ht="32.25" customHeight="1" x14ac:dyDescent="0.15">
      <c r="A7" s="51" t="s">
        <v>5</v>
      </c>
      <c r="B7" s="86">
        <v>2672692725</v>
      </c>
      <c r="C7" s="87">
        <v>2606283240</v>
      </c>
      <c r="D7" s="86">
        <v>2555084668</v>
      </c>
      <c r="E7" s="87">
        <v>2527269421</v>
      </c>
      <c r="F7" s="209">
        <v>2531417516</v>
      </c>
      <c r="G7" s="210">
        <v>2489006207</v>
      </c>
      <c r="H7" s="221">
        <v>2403555164</v>
      </c>
      <c r="I7" s="222">
        <v>2334238189</v>
      </c>
      <c r="K7" s="232">
        <v>2428593000</v>
      </c>
      <c r="L7" s="232">
        <v>2428593000</v>
      </c>
    </row>
    <row r="8" spans="1:12" s="15" customFormat="1" ht="32.25" customHeight="1" x14ac:dyDescent="0.15">
      <c r="A8" s="51" t="s">
        <v>6</v>
      </c>
      <c r="B8" s="86">
        <v>298243757</v>
      </c>
      <c r="C8" s="87">
        <v>282823778</v>
      </c>
      <c r="D8" s="86">
        <v>274410250</v>
      </c>
      <c r="E8" s="87">
        <v>265561307</v>
      </c>
      <c r="F8" s="209">
        <v>275056985</v>
      </c>
      <c r="G8" s="210">
        <v>267797900</v>
      </c>
      <c r="H8" s="226" t="s">
        <v>65</v>
      </c>
      <c r="I8" s="225" t="s">
        <v>65</v>
      </c>
      <c r="K8" s="232"/>
      <c r="L8" s="232"/>
    </row>
    <row r="9" spans="1:12" s="15" customFormat="1" ht="32.25" customHeight="1" x14ac:dyDescent="0.15">
      <c r="A9" s="51" t="s">
        <v>7</v>
      </c>
      <c r="B9" s="86">
        <v>21151407</v>
      </c>
      <c r="C9" s="87">
        <v>20582733</v>
      </c>
      <c r="D9" s="86">
        <v>21300790</v>
      </c>
      <c r="E9" s="87">
        <v>20389397</v>
      </c>
      <c r="F9" s="209">
        <v>19381644</v>
      </c>
      <c r="G9" s="210">
        <v>18521583</v>
      </c>
      <c r="H9" s="221">
        <v>15403340</v>
      </c>
      <c r="I9" s="222">
        <v>14673213</v>
      </c>
      <c r="K9" s="232">
        <v>17860000</v>
      </c>
      <c r="L9" s="232">
        <v>17860000</v>
      </c>
    </row>
    <row r="10" spans="1:12" s="15" customFormat="1" ht="32.25" customHeight="1" x14ac:dyDescent="0.15">
      <c r="A10" s="51" t="s">
        <v>8</v>
      </c>
      <c r="B10" s="86">
        <v>42992324</v>
      </c>
      <c r="C10" s="87">
        <v>42992324</v>
      </c>
      <c r="D10" s="190" t="s">
        <v>75</v>
      </c>
      <c r="E10" s="191" t="s">
        <v>75</v>
      </c>
      <c r="F10" s="211" t="s">
        <v>75</v>
      </c>
      <c r="G10" s="212" t="s">
        <v>75</v>
      </c>
      <c r="H10" s="162" t="s">
        <v>75</v>
      </c>
      <c r="I10" s="225" t="s">
        <v>65</v>
      </c>
      <c r="K10" s="232"/>
      <c r="L10" s="232"/>
    </row>
    <row r="11" spans="1:12" s="15" customFormat="1" ht="32.25" customHeight="1" x14ac:dyDescent="0.15">
      <c r="A11" s="51" t="s">
        <v>9</v>
      </c>
      <c r="B11" s="86">
        <v>227478234</v>
      </c>
      <c r="C11" s="87">
        <v>224231507</v>
      </c>
      <c r="D11" s="86">
        <v>229518001</v>
      </c>
      <c r="E11" s="87">
        <v>226642404</v>
      </c>
      <c r="F11" s="209">
        <v>215213685</v>
      </c>
      <c r="G11" s="210">
        <v>213521939</v>
      </c>
      <c r="H11" s="221">
        <v>223551000</v>
      </c>
      <c r="I11" s="222">
        <v>219759783</v>
      </c>
      <c r="K11" s="232">
        <v>222700000</v>
      </c>
      <c r="L11" s="232">
        <v>222700000</v>
      </c>
    </row>
    <row r="12" spans="1:12" s="15" customFormat="1" ht="32.25" customHeight="1" x14ac:dyDescent="0.15">
      <c r="A12" s="51" t="s">
        <v>130</v>
      </c>
      <c r="B12" s="86">
        <v>7250241623</v>
      </c>
      <c r="C12" s="87">
        <v>7104406446</v>
      </c>
      <c r="D12" s="86">
        <v>7466199684</v>
      </c>
      <c r="E12" s="87">
        <v>7355631246</v>
      </c>
      <c r="F12" s="209">
        <v>7632660140</v>
      </c>
      <c r="G12" s="210">
        <v>7410373461</v>
      </c>
      <c r="H12" s="221">
        <v>7910964407</v>
      </c>
      <c r="I12" s="222">
        <v>7746873395</v>
      </c>
      <c r="K12" s="232">
        <v>7940784000</v>
      </c>
      <c r="L12" s="232">
        <v>7940784000</v>
      </c>
    </row>
    <row r="13" spans="1:12" s="15" customFormat="1" ht="32.25" customHeight="1" x14ac:dyDescent="0.15">
      <c r="A13" s="51" t="s">
        <v>131</v>
      </c>
      <c r="B13" s="86">
        <v>942754701</v>
      </c>
      <c r="C13" s="87">
        <v>938502128</v>
      </c>
      <c r="D13" s="86">
        <v>943636776</v>
      </c>
      <c r="E13" s="87">
        <v>938310307</v>
      </c>
      <c r="F13" s="209">
        <v>966396250</v>
      </c>
      <c r="G13" s="210">
        <v>951811171</v>
      </c>
      <c r="H13" s="221">
        <v>1010674115</v>
      </c>
      <c r="I13" s="222">
        <v>997015686</v>
      </c>
      <c r="K13" s="232">
        <v>1009075000</v>
      </c>
      <c r="L13" s="232">
        <v>1009075000</v>
      </c>
    </row>
    <row r="14" spans="1:12" s="15" customFormat="1" ht="32.25" customHeight="1" x14ac:dyDescent="0.15">
      <c r="A14" s="51" t="s">
        <v>62</v>
      </c>
      <c r="B14" s="86">
        <v>19719064</v>
      </c>
      <c r="C14" s="87">
        <v>19091755</v>
      </c>
      <c r="D14" s="86">
        <v>1424327</v>
      </c>
      <c r="E14" s="87">
        <v>966617</v>
      </c>
      <c r="F14" s="209">
        <v>7108802</v>
      </c>
      <c r="G14" s="210">
        <v>6804331</v>
      </c>
      <c r="H14" s="226" t="s">
        <v>65</v>
      </c>
      <c r="I14" s="225" t="s">
        <v>65</v>
      </c>
      <c r="K14" s="232"/>
      <c r="L14" s="232"/>
    </row>
    <row r="15" spans="1:12" s="15" customFormat="1" ht="32.25" customHeight="1" x14ac:dyDescent="0.15">
      <c r="A15" s="51" t="s">
        <v>63</v>
      </c>
      <c r="B15" s="67" t="s">
        <v>65</v>
      </c>
      <c r="C15" s="68" t="s">
        <v>65</v>
      </c>
      <c r="D15" s="67" t="s">
        <v>65</v>
      </c>
      <c r="E15" s="68" t="s">
        <v>65</v>
      </c>
      <c r="F15" s="213" t="s">
        <v>65</v>
      </c>
      <c r="G15" s="214" t="s">
        <v>65</v>
      </c>
      <c r="H15" s="235">
        <v>657205</v>
      </c>
      <c r="I15" s="243">
        <v>432889</v>
      </c>
      <c r="K15" s="232">
        <v>5430000</v>
      </c>
      <c r="L15" s="232">
        <v>5430000</v>
      </c>
    </row>
    <row r="16" spans="1:12" s="15" customFormat="1" ht="32.25" customHeight="1" x14ac:dyDescent="0.15">
      <c r="A16" s="51" t="s">
        <v>64</v>
      </c>
      <c r="B16" s="67" t="s">
        <v>65</v>
      </c>
      <c r="C16" s="68" t="s">
        <v>65</v>
      </c>
      <c r="D16" s="67" t="s">
        <v>65</v>
      </c>
      <c r="E16" s="68" t="s">
        <v>65</v>
      </c>
      <c r="F16" s="213" t="s">
        <v>65</v>
      </c>
      <c r="G16" s="214" t="s">
        <v>65</v>
      </c>
      <c r="H16" s="235">
        <v>636071</v>
      </c>
      <c r="I16" s="243">
        <v>366732</v>
      </c>
      <c r="K16" s="232">
        <v>640000</v>
      </c>
      <c r="L16" s="232">
        <v>640000</v>
      </c>
    </row>
    <row r="17" spans="1:12" s="15" customFormat="1" ht="32.25" customHeight="1" x14ac:dyDescent="0.15">
      <c r="A17" s="64" t="s">
        <v>10</v>
      </c>
      <c r="B17" s="65">
        <v>23551946228</v>
      </c>
      <c r="C17" s="66">
        <v>22601621005</v>
      </c>
      <c r="D17" s="65">
        <v>25083293855</v>
      </c>
      <c r="E17" s="66">
        <v>23954721661</v>
      </c>
      <c r="F17" s="215">
        <v>25447291276</v>
      </c>
      <c r="G17" s="216">
        <v>23790845575</v>
      </c>
      <c r="H17" s="223">
        <v>25288549000</v>
      </c>
      <c r="I17" s="224">
        <v>23994322134</v>
      </c>
      <c r="K17" s="232">
        <f>SUM(K6:K16)</f>
        <v>25272235000</v>
      </c>
      <c r="L17" s="232">
        <f>SUM(L6:L16)</f>
        <v>25272235000</v>
      </c>
    </row>
    <row r="18" spans="1:12" s="15" customFormat="1" ht="18.75" customHeight="1" x14ac:dyDescent="0.15">
      <c r="A18" s="267" t="s">
        <v>129</v>
      </c>
      <c r="B18" s="7"/>
      <c r="C18" s="7"/>
      <c r="D18" s="7"/>
      <c r="E18" s="7"/>
      <c r="F18" s="7"/>
      <c r="G18" s="83"/>
      <c r="H18" s="82"/>
      <c r="I18" s="82"/>
      <c r="K18" s="230"/>
      <c r="L18" s="230"/>
    </row>
    <row r="19" spans="1:12" s="15" customFormat="1" ht="18.75" customHeight="1" x14ac:dyDescent="0.15">
      <c r="A19" s="267" t="s">
        <v>132</v>
      </c>
      <c r="B19" s="7"/>
      <c r="C19" s="7"/>
      <c r="K19" s="230"/>
      <c r="L19" s="230"/>
    </row>
    <row r="20" spans="1:12" s="15" customFormat="1" ht="32.25" customHeight="1" x14ac:dyDescent="0.15">
      <c r="K20" s="230"/>
      <c r="L20" s="230"/>
    </row>
    <row r="21" spans="1:12" s="15" customFormat="1" ht="32.25" customHeight="1" x14ac:dyDescent="0.15">
      <c r="K21" s="230"/>
      <c r="L21" s="230"/>
    </row>
    <row r="22" spans="1:12" s="15" customFormat="1" ht="32.25" customHeight="1" x14ac:dyDescent="0.15">
      <c r="B22" s="27"/>
      <c r="K22" s="230"/>
      <c r="L22" s="230"/>
    </row>
    <row r="23" spans="1:12" s="15" customFormat="1" ht="32.25" customHeight="1" x14ac:dyDescent="0.15">
      <c r="K23" s="230"/>
      <c r="L23" s="230"/>
    </row>
    <row r="24" spans="1:12" s="15" customFormat="1" ht="32.25" customHeight="1" x14ac:dyDescent="0.15">
      <c r="K24" s="230"/>
      <c r="L24" s="230"/>
    </row>
    <row r="25" spans="1:12" s="15" customFormat="1" ht="32.25" customHeight="1" x14ac:dyDescent="0.15">
      <c r="K25" s="230"/>
      <c r="L25" s="230"/>
    </row>
    <row r="26" spans="1:12" ht="18" customHeight="1" x14ac:dyDescent="0.15"/>
    <row r="27" spans="1:12" ht="18" customHeight="1" x14ac:dyDescent="0.15"/>
    <row r="31" spans="1:12" ht="34.9" customHeight="1" x14ac:dyDescent="0.15">
      <c r="A31" s="69"/>
    </row>
    <row r="32" spans="1:12" ht="19.899999999999999" customHeight="1" x14ac:dyDescent="0.15">
      <c r="A32" s="4"/>
    </row>
    <row r="33" spans="1:1" ht="21.6" customHeight="1" x14ac:dyDescent="0.15">
      <c r="A33" s="55"/>
    </row>
    <row r="34" spans="1:1" ht="21.6" customHeight="1" x14ac:dyDescent="0.15">
      <c r="A34" s="55"/>
    </row>
    <row r="35" spans="1:1" ht="21.6" customHeight="1" x14ac:dyDescent="0.15"/>
    <row r="36" spans="1:1" ht="28.9" customHeight="1" x14ac:dyDescent="0.15"/>
    <row r="37" spans="1:1" ht="28.9" customHeight="1" x14ac:dyDescent="0.15"/>
    <row r="38" spans="1:1" ht="28.9" customHeight="1" x14ac:dyDescent="0.15"/>
    <row r="39" spans="1:1" ht="28.9" customHeight="1" x14ac:dyDescent="0.15"/>
    <row r="40" spans="1:1" ht="28.9" customHeight="1" x14ac:dyDescent="0.15"/>
    <row r="41" spans="1:1" ht="21.6" customHeight="1" x14ac:dyDescent="0.15">
      <c r="A41" s="2"/>
    </row>
  </sheetData>
  <mergeCells count="6">
    <mergeCell ref="D4:E4"/>
    <mergeCell ref="A1:I1"/>
    <mergeCell ref="A4:A5"/>
    <mergeCell ref="H4:I4"/>
    <mergeCell ref="B4:C4"/>
    <mergeCell ref="F4:G4"/>
  </mergeCells>
  <phoneticPr fontId="2"/>
  <pageMargins left="0.78740157480314965" right="0.78740157480314965" top="0.78740157480314965" bottom="0.98425196850393704" header="0.31496062992125984" footer="0.31496062992125984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view="pageBreakPreview" zoomScale="90" zoomScaleNormal="100" zoomScaleSheetLayoutView="90" workbookViewId="0">
      <selection activeCell="I5" sqref="I5"/>
    </sheetView>
  </sheetViews>
  <sheetFormatPr defaultRowHeight="12" x14ac:dyDescent="0.15"/>
  <cols>
    <col min="1" max="1" width="13.625" style="11" customWidth="1"/>
    <col min="2" max="4" width="13.25" style="11" customWidth="1"/>
    <col min="5" max="5" width="13.25" style="165" customWidth="1"/>
    <col min="6" max="8" width="13.25" style="11" customWidth="1"/>
    <col min="9" max="9" width="13.25" style="165" customWidth="1"/>
    <col min="10" max="10" width="8.875" style="11" customWidth="1"/>
    <col min="11" max="16384" width="9" style="11"/>
  </cols>
  <sheetData>
    <row r="1" spans="1:10" s="14" customFormat="1" ht="28.5" customHeight="1" x14ac:dyDescent="0.15">
      <c r="A1" s="356" t="s">
        <v>87</v>
      </c>
      <c r="B1" s="356"/>
      <c r="C1" s="356"/>
      <c r="D1" s="356"/>
      <c r="E1" s="356"/>
      <c r="F1" s="356"/>
      <c r="G1" s="356"/>
      <c r="H1" s="356"/>
      <c r="I1" s="356"/>
    </row>
    <row r="2" spans="1:10" s="14" customFormat="1" ht="17.25" customHeight="1" x14ac:dyDescent="0.15">
      <c r="A2" s="22"/>
      <c r="C2" s="11"/>
      <c r="D2" s="11"/>
      <c r="E2" s="163"/>
      <c r="F2" s="11"/>
      <c r="G2" s="11"/>
      <c r="H2" s="11"/>
      <c r="I2" s="163"/>
    </row>
    <row r="3" spans="1:10" ht="15" customHeight="1" x14ac:dyDescent="0.15">
      <c r="A3" s="274" t="s">
        <v>0</v>
      </c>
      <c r="F3" s="32"/>
      <c r="G3" s="359" t="s">
        <v>119</v>
      </c>
      <c r="H3" s="359"/>
      <c r="I3" s="359"/>
    </row>
    <row r="4" spans="1:10" ht="23.25" customHeight="1" x14ac:dyDescent="0.15">
      <c r="A4" s="360" t="s">
        <v>76</v>
      </c>
      <c r="B4" s="357" t="s">
        <v>120</v>
      </c>
      <c r="C4" s="357"/>
      <c r="D4" s="357"/>
      <c r="E4" s="358"/>
      <c r="F4" s="357" t="s">
        <v>121</v>
      </c>
      <c r="G4" s="357"/>
      <c r="H4" s="357"/>
      <c r="I4" s="357"/>
      <c r="J4" s="26"/>
    </row>
    <row r="5" spans="1:10" s="13" customFormat="1" ht="23.25" customHeight="1" x14ac:dyDescent="0.15">
      <c r="A5" s="361"/>
      <c r="B5" s="270" t="s">
        <v>70</v>
      </c>
      <c r="C5" s="271" t="s">
        <v>83</v>
      </c>
      <c r="D5" s="272" t="s">
        <v>111</v>
      </c>
      <c r="E5" s="275" t="s">
        <v>115</v>
      </c>
      <c r="F5" s="270" t="s">
        <v>110</v>
      </c>
      <c r="G5" s="270" t="s">
        <v>83</v>
      </c>
      <c r="H5" s="273" t="s">
        <v>111</v>
      </c>
      <c r="I5" s="280" t="s">
        <v>114</v>
      </c>
    </row>
    <row r="6" spans="1:10" ht="23.25" customHeight="1" x14ac:dyDescent="0.15">
      <c r="A6" s="23" t="s">
        <v>11</v>
      </c>
      <c r="B6" s="88">
        <v>15925343</v>
      </c>
      <c r="C6" s="171">
        <v>15243471</v>
      </c>
      <c r="D6" s="192">
        <v>15430801.812000001</v>
      </c>
      <c r="E6" s="276">
        <v>15425960</v>
      </c>
      <c r="F6" s="28">
        <v>14569528</v>
      </c>
      <c r="G6" s="169">
        <v>14092236</v>
      </c>
      <c r="H6" s="195">
        <v>14391798.664999999</v>
      </c>
      <c r="I6" s="281">
        <v>14437699</v>
      </c>
    </row>
    <row r="7" spans="1:10" ht="23.25" customHeight="1" x14ac:dyDescent="0.15">
      <c r="A7" s="24" t="s">
        <v>12</v>
      </c>
      <c r="B7" s="88">
        <v>14570407</v>
      </c>
      <c r="C7" s="171">
        <v>14040291</v>
      </c>
      <c r="D7" s="192">
        <v>14400705.705999998</v>
      </c>
      <c r="E7" s="276">
        <v>14483060</v>
      </c>
      <c r="F7" s="29">
        <v>14238420</v>
      </c>
      <c r="G7" s="88">
        <v>13771184</v>
      </c>
      <c r="H7" s="196">
        <v>14122600.136</v>
      </c>
      <c r="I7" s="282">
        <v>14232278</v>
      </c>
    </row>
    <row r="8" spans="1:10" ht="23.25" customHeight="1" x14ac:dyDescent="0.15">
      <c r="A8" s="24" t="s">
        <v>13</v>
      </c>
      <c r="B8" s="88">
        <v>1354936</v>
      </c>
      <c r="C8" s="171">
        <v>1203180</v>
      </c>
      <c r="D8" s="192">
        <v>1030096.1060000001</v>
      </c>
      <c r="E8" s="276">
        <v>942900</v>
      </c>
      <c r="F8" s="29">
        <v>331108</v>
      </c>
      <c r="G8" s="88">
        <v>321052</v>
      </c>
      <c r="H8" s="196">
        <v>269198.52900000004</v>
      </c>
      <c r="I8" s="282">
        <v>205421</v>
      </c>
    </row>
    <row r="9" spans="1:10" ht="23.25" customHeight="1" x14ac:dyDescent="0.15">
      <c r="A9" s="24"/>
      <c r="B9" s="89"/>
      <c r="C9" s="171"/>
      <c r="D9" s="192"/>
      <c r="E9" s="277"/>
      <c r="F9" s="29"/>
      <c r="G9" s="89"/>
      <c r="H9" s="196"/>
      <c r="I9" s="283"/>
    </row>
    <row r="10" spans="1:10" ht="23.25" customHeight="1" x14ac:dyDescent="0.15">
      <c r="A10" s="287" t="s">
        <v>14</v>
      </c>
      <c r="B10" s="88">
        <v>6726038</v>
      </c>
      <c r="C10" s="171">
        <v>6251727</v>
      </c>
      <c r="D10" s="192">
        <v>6392530.7230000002</v>
      </c>
      <c r="E10" s="276">
        <v>6383795</v>
      </c>
      <c r="F10" s="29">
        <v>6251863</v>
      </c>
      <c r="G10" s="88">
        <v>5873683</v>
      </c>
      <c r="H10" s="196">
        <v>6058726.9210000001</v>
      </c>
      <c r="I10" s="282">
        <v>6075620</v>
      </c>
    </row>
    <row r="11" spans="1:10" ht="23.25" customHeight="1" x14ac:dyDescent="0.15">
      <c r="A11" s="24" t="s">
        <v>15</v>
      </c>
      <c r="B11" s="88">
        <v>5201398</v>
      </c>
      <c r="C11" s="171">
        <v>4980768</v>
      </c>
      <c r="D11" s="192">
        <v>5053867.8370000003</v>
      </c>
      <c r="E11" s="276">
        <v>5083051</v>
      </c>
      <c r="F11" s="29">
        <v>4759085</v>
      </c>
      <c r="G11" s="88">
        <v>4630016</v>
      </c>
      <c r="H11" s="196">
        <v>4747004.5010000002</v>
      </c>
      <c r="I11" s="282">
        <v>4803293.8839999996</v>
      </c>
    </row>
    <row r="12" spans="1:10" ht="23.25" customHeight="1" x14ac:dyDescent="0.15">
      <c r="A12" s="24" t="s">
        <v>16</v>
      </c>
      <c r="B12" s="88">
        <v>4737320</v>
      </c>
      <c r="C12" s="171">
        <v>4583749</v>
      </c>
      <c r="D12" s="192">
        <v>4734535.5980000002</v>
      </c>
      <c r="E12" s="276">
        <v>4800208</v>
      </c>
      <c r="F12" s="29">
        <v>4620689</v>
      </c>
      <c r="G12" s="88">
        <v>4505721</v>
      </c>
      <c r="H12" s="196">
        <v>4648980.7910000002</v>
      </c>
      <c r="I12" s="282">
        <v>4726063</v>
      </c>
    </row>
    <row r="13" spans="1:10" ht="23.25" customHeight="1" x14ac:dyDescent="0.15">
      <c r="A13" s="24" t="s">
        <v>17</v>
      </c>
      <c r="B13" s="88">
        <v>464078</v>
      </c>
      <c r="C13" s="171">
        <v>397019</v>
      </c>
      <c r="D13" s="192">
        <v>319332.239</v>
      </c>
      <c r="E13" s="276">
        <v>282843</v>
      </c>
      <c r="F13" s="29">
        <v>138396</v>
      </c>
      <c r="G13" s="88">
        <v>124295</v>
      </c>
      <c r="H13" s="196">
        <v>98023.71</v>
      </c>
      <c r="I13" s="282">
        <v>77231</v>
      </c>
    </row>
    <row r="14" spans="1:10" ht="23.25" customHeight="1" x14ac:dyDescent="0.15">
      <c r="A14" s="24" t="s">
        <v>18</v>
      </c>
      <c r="B14" s="88">
        <v>1524640</v>
      </c>
      <c r="C14" s="171">
        <v>1270959</v>
      </c>
      <c r="D14" s="192">
        <v>1338662.8859999999</v>
      </c>
      <c r="E14" s="276">
        <v>1300744</v>
      </c>
      <c r="F14" s="29">
        <v>1492778</v>
      </c>
      <c r="G14" s="88">
        <v>1243667</v>
      </c>
      <c r="H14" s="196">
        <v>1311722.42</v>
      </c>
      <c r="I14" s="282">
        <v>1272326</v>
      </c>
    </row>
    <row r="15" spans="1:10" ht="23.25" customHeight="1" x14ac:dyDescent="0.15">
      <c r="A15" s="24" t="s">
        <v>16</v>
      </c>
      <c r="B15" s="88">
        <v>1498554</v>
      </c>
      <c r="C15" s="171">
        <v>1242947</v>
      </c>
      <c r="D15" s="192">
        <v>1314315.7</v>
      </c>
      <c r="E15" s="276">
        <v>1275104</v>
      </c>
      <c r="F15" s="29">
        <v>1488279</v>
      </c>
      <c r="G15" s="88">
        <v>1233590</v>
      </c>
      <c r="H15" s="196">
        <v>1306735.6499999999</v>
      </c>
      <c r="I15" s="282">
        <v>1267429</v>
      </c>
    </row>
    <row r="16" spans="1:10" ht="23.25" customHeight="1" x14ac:dyDescent="0.15">
      <c r="A16" s="24" t="s">
        <v>17</v>
      </c>
      <c r="B16" s="88">
        <v>26086</v>
      </c>
      <c r="C16" s="171">
        <v>28012</v>
      </c>
      <c r="D16" s="192">
        <v>24347.186000000002</v>
      </c>
      <c r="E16" s="276">
        <v>25640</v>
      </c>
      <c r="F16" s="29">
        <v>4499</v>
      </c>
      <c r="G16" s="88">
        <v>10077</v>
      </c>
      <c r="H16" s="196">
        <v>4986.7700000000004</v>
      </c>
      <c r="I16" s="282">
        <v>4898</v>
      </c>
    </row>
    <row r="17" spans="1:9" ht="23.25" customHeight="1" x14ac:dyDescent="0.15">
      <c r="A17" s="24" t="s">
        <v>19</v>
      </c>
      <c r="B17" s="88">
        <v>7310606</v>
      </c>
      <c r="C17" s="171">
        <v>7130513</v>
      </c>
      <c r="D17" s="192">
        <v>7149002.3609999996</v>
      </c>
      <c r="E17" s="276">
        <v>7186965</v>
      </c>
      <c r="F17" s="29">
        <v>6566790</v>
      </c>
      <c r="G17" s="88">
        <v>6479342</v>
      </c>
      <c r="H17" s="196">
        <v>6652667.6770000001</v>
      </c>
      <c r="I17" s="282">
        <v>6623843</v>
      </c>
    </row>
    <row r="18" spans="1:9" ht="23.25" customHeight="1" x14ac:dyDescent="0.15">
      <c r="A18" s="24" t="s">
        <v>20</v>
      </c>
      <c r="B18" s="88">
        <v>7293694</v>
      </c>
      <c r="C18" s="171">
        <v>7112840</v>
      </c>
      <c r="D18" s="192">
        <v>7131177.9610000001</v>
      </c>
      <c r="E18" s="276">
        <v>7168909</v>
      </c>
      <c r="F18" s="29">
        <v>6549878</v>
      </c>
      <c r="G18" s="88">
        <v>6461669</v>
      </c>
      <c r="H18" s="196">
        <v>6544843.2769999998</v>
      </c>
      <c r="I18" s="282">
        <v>6605788</v>
      </c>
    </row>
    <row r="19" spans="1:9" ht="23.25" customHeight="1" x14ac:dyDescent="0.15">
      <c r="A19" s="24" t="s">
        <v>16</v>
      </c>
      <c r="B19" s="88">
        <v>6563141</v>
      </c>
      <c r="C19" s="171">
        <v>6457038</v>
      </c>
      <c r="D19" s="192">
        <v>6554373.5999999996</v>
      </c>
      <c r="E19" s="276">
        <v>6641838</v>
      </c>
      <c r="F19" s="29">
        <v>6391476</v>
      </c>
      <c r="G19" s="88">
        <v>6304981</v>
      </c>
      <c r="H19" s="196">
        <v>6403788.642</v>
      </c>
      <c r="I19" s="282">
        <v>6504194</v>
      </c>
    </row>
    <row r="20" spans="1:9" ht="23.25" customHeight="1" x14ac:dyDescent="0.15">
      <c r="A20" s="24" t="s">
        <v>17</v>
      </c>
      <c r="B20" s="88">
        <v>730553</v>
      </c>
      <c r="C20" s="171">
        <v>655802</v>
      </c>
      <c r="D20" s="192">
        <v>576804.36100000003</v>
      </c>
      <c r="E20" s="276">
        <v>527071</v>
      </c>
      <c r="F20" s="29">
        <v>158402</v>
      </c>
      <c r="G20" s="88">
        <v>156688</v>
      </c>
      <c r="H20" s="196">
        <v>141054.63500000001</v>
      </c>
      <c r="I20" s="282">
        <v>101594</v>
      </c>
    </row>
    <row r="21" spans="1:9" ht="23.25" customHeight="1" x14ac:dyDescent="0.15">
      <c r="A21" s="24" t="s">
        <v>140</v>
      </c>
      <c r="B21" s="88">
        <v>16912</v>
      </c>
      <c r="C21" s="171">
        <v>17673</v>
      </c>
      <c r="D21" s="192">
        <v>17824.400000000001</v>
      </c>
      <c r="E21" s="276">
        <v>18056</v>
      </c>
      <c r="F21" s="29">
        <v>16912</v>
      </c>
      <c r="G21" s="88">
        <v>17673</v>
      </c>
      <c r="H21" s="196">
        <v>17824.400000000001</v>
      </c>
      <c r="I21" s="282">
        <v>18056</v>
      </c>
    </row>
    <row r="22" spans="1:9" ht="23.25" customHeight="1" x14ac:dyDescent="0.15">
      <c r="A22" s="24" t="s">
        <v>21</v>
      </c>
      <c r="B22" s="88">
        <v>239652</v>
      </c>
      <c r="C22" s="171">
        <v>245711</v>
      </c>
      <c r="D22" s="192">
        <v>293737.01</v>
      </c>
      <c r="E22" s="276">
        <v>306174</v>
      </c>
      <c r="F22" s="29">
        <v>212598</v>
      </c>
      <c r="G22" s="88">
        <v>219311</v>
      </c>
      <c r="H22" s="196">
        <v>263693.60399999999</v>
      </c>
      <c r="I22" s="282">
        <v>274390</v>
      </c>
    </row>
    <row r="23" spans="1:9" ht="23.25" customHeight="1" x14ac:dyDescent="0.15">
      <c r="A23" s="24" t="s">
        <v>16</v>
      </c>
      <c r="B23" s="88">
        <v>215743</v>
      </c>
      <c r="C23" s="171">
        <v>222075</v>
      </c>
      <c r="D23" s="192">
        <v>270252.7</v>
      </c>
      <c r="E23" s="276">
        <v>279106</v>
      </c>
      <c r="F23" s="29">
        <v>207584</v>
      </c>
      <c r="G23" s="88">
        <v>213982</v>
      </c>
      <c r="H23" s="196">
        <v>258640.57</v>
      </c>
      <c r="I23" s="282">
        <v>267990</v>
      </c>
    </row>
    <row r="24" spans="1:9" ht="23.25" customHeight="1" x14ac:dyDescent="0.15">
      <c r="A24" s="24" t="s">
        <v>17</v>
      </c>
      <c r="B24" s="88">
        <v>23909</v>
      </c>
      <c r="C24" s="171">
        <v>23636</v>
      </c>
      <c r="D24" s="192">
        <v>23484.31</v>
      </c>
      <c r="E24" s="276">
        <v>27068</v>
      </c>
      <c r="F24" s="29">
        <v>5014</v>
      </c>
      <c r="G24" s="88">
        <v>5329</v>
      </c>
      <c r="H24" s="196">
        <v>5053.0339999999997</v>
      </c>
      <c r="I24" s="282">
        <v>6400</v>
      </c>
    </row>
    <row r="25" spans="1:9" ht="23.25" customHeight="1" x14ac:dyDescent="0.15">
      <c r="A25" s="24" t="s">
        <v>22</v>
      </c>
      <c r="B25" s="88">
        <v>729547</v>
      </c>
      <c r="C25" s="171">
        <v>722788</v>
      </c>
      <c r="D25" s="192">
        <v>707323.50800000003</v>
      </c>
      <c r="E25" s="276">
        <v>659332</v>
      </c>
      <c r="F25" s="29">
        <v>729547</v>
      </c>
      <c r="G25" s="88">
        <v>722788</v>
      </c>
      <c r="H25" s="196">
        <v>707323.50800000003</v>
      </c>
      <c r="I25" s="282">
        <v>659332</v>
      </c>
    </row>
    <row r="26" spans="1:9" ht="23.25" customHeight="1" x14ac:dyDescent="0.15">
      <c r="A26" s="24" t="s">
        <v>28</v>
      </c>
      <c r="B26" s="88">
        <v>1115</v>
      </c>
      <c r="C26" s="171">
        <v>1065</v>
      </c>
      <c r="D26" s="192">
        <v>613</v>
      </c>
      <c r="E26" s="276">
        <v>612</v>
      </c>
      <c r="F26" s="29">
        <v>1115</v>
      </c>
      <c r="G26" s="88">
        <v>1065</v>
      </c>
      <c r="H26" s="196">
        <v>613</v>
      </c>
      <c r="I26" s="282">
        <v>612</v>
      </c>
    </row>
    <row r="27" spans="1:9" ht="23.25" customHeight="1" x14ac:dyDescent="0.15">
      <c r="A27" s="24" t="s">
        <v>16</v>
      </c>
      <c r="B27" s="88">
        <v>1115</v>
      </c>
      <c r="C27" s="171">
        <v>1065</v>
      </c>
      <c r="D27" s="192">
        <v>613</v>
      </c>
      <c r="E27" s="276">
        <v>612</v>
      </c>
      <c r="F27" s="29">
        <v>1115</v>
      </c>
      <c r="G27" s="88">
        <v>1065</v>
      </c>
      <c r="H27" s="196">
        <v>613</v>
      </c>
      <c r="I27" s="282">
        <v>612</v>
      </c>
    </row>
    <row r="28" spans="1:9" ht="23.25" customHeight="1" x14ac:dyDescent="0.15">
      <c r="A28" s="24" t="s">
        <v>17</v>
      </c>
      <c r="B28" s="90" t="s">
        <v>75</v>
      </c>
      <c r="C28" s="172" t="s">
        <v>75</v>
      </c>
      <c r="D28" s="193" t="s">
        <v>75</v>
      </c>
      <c r="E28" s="278" t="s">
        <v>116</v>
      </c>
      <c r="F28" s="30" t="s">
        <v>65</v>
      </c>
      <c r="G28" s="90" t="s">
        <v>65</v>
      </c>
      <c r="H28" s="197" t="s">
        <v>65</v>
      </c>
      <c r="I28" s="284" t="s">
        <v>65</v>
      </c>
    </row>
    <row r="29" spans="1:9" ht="23.25" customHeight="1" x14ac:dyDescent="0.15">
      <c r="A29" s="24" t="s">
        <v>23</v>
      </c>
      <c r="B29" s="90" t="s">
        <v>75</v>
      </c>
      <c r="C29" s="172">
        <v>153</v>
      </c>
      <c r="D29" s="193" t="s">
        <v>75</v>
      </c>
      <c r="E29" s="278" t="s">
        <v>113</v>
      </c>
      <c r="F29" s="30" t="s">
        <v>65</v>
      </c>
      <c r="G29" s="90">
        <v>153</v>
      </c>
      <c r="H29" s="197" t="s">
        <v>75</v>
      </c>
      <c r="I29" s="284" t="s">
        <v>118</v>
      </c>
    </row>
    <row r="30" spans="1:9" ht="23.25" customHeight="1" x14ac:dyDescent="0.15">
      <c r="A30" s="24" t="s">
        <v>16</v>
      </c>
      <c r="B30" s="90" t="s">
        <v>75</v>
      </c>
      <c r="C30" s="172">
        <v>153</v>
      </c>
      <c r="D30" s="193" t="s">
        <v>75</v>
      </c>
      <c r="E30" s="278" t="s">
        <v>116</v>
      </c>
      <c r="F30" s="30" t="s">
        <v>65</v>
      </c>
      <c r="G30" s="90">
        <v>153</v>
      </c>
      <c r="H30" s="197" t="s">
        <v>75</v>
      </c>
      <c r="I30" s="284" t="s">
        <v>113</v>
      </c>
    </row>
    <row r="31" spans="1:9" ht="23.25" customHeight="1" x14ac:dyDescent="0.15">
      <c r="A31" s="24" t="s">
        <v>17</v>
      </c>
      <c r="B31" s="90" t="s">
        <v>75</v>
      </c>
      <c r="C31" s="172" t="s">
        <v>75</v>
      </c>
      <c r="D31" s="193" t="s">
        <v>75</v>
      </c>
      <c r="E31" s="278" t="s">
        <v>117</v>
      </c>
      <c r="F31" s="30" t="s">
        <v>65</v>
      </c>
      <c r="G31" s="90" t="s">
        <v>65</v>
      </c>
      <c r="H31" s="197" t="s">
        <v>65</v>
      </c>
      <c r="I31" s="284" t="s">
        <v>65</v>
      </c>
    </row>
    <row r="32" spans="1:9" ht="23.25" customHeight="1" x14ac:dyDescent="0.15">
      <c r="A32" s="24" t="s">
        <v>24</v>
      </c>
      <c r="B32" s="90">
        <v>907673</v>
      </c>
      <c r="C32" s="172">
        <v>881226</v>
      </c>
      <c r="D32" s="193">
        <v>877811.21</v>
      </c>
      <c r="E32" s="278">
        <v>882164</v>
      </c>
      <c r="F32" s="29">
        <v>796903</v>
      </c>
      <c r="G32" s="88">
        <v>785606</v>
      </c>
      <c r="H32" s="196">
        <v>788989.95499999996</v>
      </c>
      <c r="I32" s="282">
        <v>796983</v>
      </c>
    </row>
    <row r="33" spans="1:9" ht="23.25" customHeight="1" x14ac:dyDescent="0.15">
      <c r="A33" s="24" t="s">
        <v>16</v>
      </c>
      <c r="B33" s="90">
        <v>797363</v>
      </c>
      <c r="C33" s="172">
        <v>782515</v>
      </c>
      <c r="D33" s="193">
        <v>791683.2</v>
      </c>
      <c r="E33" s="278">
        <v>801886</v>
      </c>
      <c r="F33" s="30">
        <v>772106</v>
      </c>
      <c r="G33" s="90">
        <v>760943</v>
      </c>
      <c r="H33" s="197">
        <v>768909.57499999995</v>
      </c>
      <c r="I33" s="285">
        <v>781684</v>
      </c>
    </row>
    <row r="34" spans="1:9" ht="23.25" customHeight="1" x14ac:dyDescent="0.15">
      <c r="A34" s="24" t="s">
        <v>17</v>
      </c>
      <c r="B34" s="88">
        <v>110310</v>
      </c>
      <c r="C34" s="171">
        <v>98711</v>
      </c>
      <c r="D34" s="192">
        <v>86128.01</v>
      </c>
      <c r="E34" s="276">
        <v>80278</v>
      </c>
      <c r="F34" s="29">
        <v>24797</v>
      </c>
      <c r="G34" s="88">
        <v>24663</v>
      </c>
      <c r="H34" s="196">
        <v>20080.38</v>
      </c>
      <c r="I34" s="282">
        <v>15299</v>
      </c>
    </row>
    <row r="35" spans="1:9" ht="23.25" customHeight="1" x14ac:dyDescent="0.15">
      <c r="A35" s="25" t="s">
        <v>25</v>
      </c>
      <c r="B35" s="91">
        <v>10712</v>
      </c>
      <c r="C35" s="173">
        <v>10288</v>
      </c>
      <c r="D35" s="194">
        <v>9784</v>
      </c>
      <c r="E35" s="279">
        <v>6918</v>
      </c>
      <c r="F35" s="31">
        <v>10712</v>
      </c>
      <c r="G35" s="170">
        <v>10288</v>
      </c>
      <c r="H35" s="198">
        <v>9784</v>
      </c>
      <c r="I35" s="286">
        <v>6918</v>
      </c>
    </row>
    <row r="36" spans="1:9" s="18" customFormat="1" ht="16.5" customHeight="1" x14ac:dyDescent="0.15">
      <c r="A36" s="288" t="s">
        <v>95</v>
      </c>
      <c r="B36" s="17"/>
      <c r="C36" s="17"/>
      <c r="D36" s="17"/>
      <c r="E36" s="166"/>
      <c r="F36" s="16"/>
      <c r="G36" s="16"/>
      <c r="H36" s="16"/>
      <c r="I36" s="164"/>
    </row>
    <row r="37" spans="1:9" ht="16.5" customHeight="1" x14ac:dyDescent="0.15">
      <c r="A37" s="337" t="s">
        <v>132</v>
      </c>
      <c r="B37" s="337"/>
      <c r="C37" s="337"/>
      <c r="D37" s="12"/>
      <c r="E37" s="167"/>
    </row>
    <row r="38" spans="1:9" ht="20.25" customHeight="1" x14ac:dyDescent="0.15">
      <c r="A38" s="10"/>
      <c r="B38" s="12"/>
      <c r="C38" s="12"/>
      <c r="D38" s="12"/>
      <c r="E38" s="167"/>
    </row>
    <row r="39" spans="1:9" ht="20.25" customHeight="1" x14ac:dyDescent="0.15">
      <c r="A39" s="10"/>
      <c r="B39" s="12"/>
      <c r="C39" s="12"/>
      <c r="D39" s="12"/>
      <c r="E39" s="167"/>
    </row>
    <row r="40" spans="1:9" ht="20.25" customHeight="1" x14ac:dyDescent="0.15">
      <c r="A40" s="10"/>
      <c r="B40" s="12"/>
      <c r="C40" s="12"/>
      <c r="D40" s="12"/>
      <c r="E40" s="167"/>
    </row>
    <row r="41" spans="1:9" ht="20.25" customHeight="1" x14ac:dyDescent="0.15">
      <c r="A41" s="20"/>
      <c r="B41" s="21"/>
      <c r="C41" s="21"/>
      <c r="D41" s="21"/>
      <c r="E41" s="168"/>
    </row>
    <row r="42" spans="1:9" ht="20.25" customHeight="1" x14ac:dyDescent="0.15">
      <c r="A42" s="20"/>
      <c r="B42" s="21"/>
      <c r="C42" s="21"/>
      <c r="D42" s="21"/>
      <c r="E42" s="168"/>
    </row>
    <row r="43" spans="1:9" ht="20.25" customHeight="1" x14ac:dyDescent="0.15">
      <c r="A43" s="20"/>
      <c r="B43" s="21"/>
      <c r="C43" s="21"/>
      <c r="D43" s="21"/>
      <c r="E43" s="168"/>
    </row>
  </sheetData>
  <mergeCells count="6">
    <mergeCell ref="A1:I1"/>
    <mergeCell ref="A37:C37"/>
    <mergeCell ref="B4:E4"/>
    <mergeCell ref="F4:I4"/>
    <mergeCell ref="G3:I3"/>
    <mergeCell ref="A4:A5"/>
  </mergeCells>
  <phoneticPr fontId="2"/>
  <pageMargins left="0.81" right="0.78740157480314965" top="0.78740157480314965" bottom="0.78740157480314965" header="0.51181102362204722" footer="0.51181102362204722"/>
  <pageSetup paperSize="9" scale="68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 財政</vt:lpstr>
      <vt:lpstr>23表 一般会計歳入歳出決算額の推移</vt:lpstr>
      <vt:lpstr>24表 平成27年度一般会計歳入歳出決算額内訳</vt:lpstr>
      <vt:lpstr>12‐1、12-2</vt:lpstr>
      <vt:lpstr>12‐3 特別会計・歳入歳出決算額</vt:lpstr>
      <vt:lpstr>12‐4 市税調定額及び収入額</vt:lpstr>
      <vt:lpstr>'12 財政'!Print_Area</vt:lpstr>
      <vt:lpstr>'12‐1、12-2'!Print_Area</vt:lpstr>
      <vt:lpstr>'12‐3 特別会計・歳入歳出決算額'!Print_Area</vt:lpstr>
      <vt:lpstr>'12‐4 市税調定額及び収入額'!Print_Area</vt:lpstr>
      <vt:lpstr>'23表 一般会計歳入歳出決算額の推移'!Print_Area</vt:lpstr>
      <vt:lpstr>'24表 平成27年度一般会計歳入歳出決算額内訳'!Print_Area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2019-03-26T06:47:53Z</cp:lastPrinted>
  <dcterms:created xsi:type="dcterms:W3CDTF">1997-01-08T22:48:59Z</dcterms:created>
  <dcterms:modified xsi:type="dcterms:W3CDTF">2019-03-26T06:48:18Z</dcterms:modified>
</cp:coreProperties>
</file>