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05fileserver\30年度\10総務部\02企画課\Ｃ 統計\業務\３　市政統計\01　鹿沼市統計書\H30版統計書  作成\平成30年版鹿沼市統計書(校正終了ページ組）\"/>
    </mc:Choice>
  </mc:AlternateContent>
  <bookViews>
    <workbookView xWindow="10305" yWindow="255" windowWidth="8280" windowHeight="6690" tabRatio="848" firstSheet="9" activeTab="10"/>
  </bookViews>
  <sheets>
    <sheet name="15 教育・文化" sheetId="62" r:id="rId1"/>
    <sheet name="27表、28表" sheetId="64" r:id="rId2"/>
    <sheet name="29表 図書館別貸出点数の推移" sheetId="65" r:id="rId3"/>
    <sheet name="15-1、15-2" sheetId="80" r:id="rId4"/>
    <sheet name="15‐3 市内小中学校の概況" sheetId="10" r:id="rId5"/>
    <sheet name="15‐4、15-5、15-6、15-7、15-8" sheetId="43" r:id="rId6"/>
    <sheet name="15‐9、15‐10、15‐11" sheetId="83" r:id="rId7"/>
    <sheet name="15‐12、15-13" sheetId="86" r:id="rId8"/>
    <sheet name="15‐14 市民文化センター施設利用状況" sheetId="88" r:id="rId9"/>
    <sheet name="15‐15 体育施設利用状況" sheetId="89" r:id="rId10"/>
    <sheet name="15‐16、15-17、15-18" sheetId="99" r:id="rId11"/>
    <sheet name="15‐19、15-20" sheetId="93" r:id="rId12"/>
    <sheet name="15‐21、15-22" sheetId="94" r:id="rId13"/>
    <sheet name="15‐23、15-24" sheetId="113" r:id="rId14"/>
  </sheets>
  <definedNames>
    <definedName name="_xlnm._FilterDatabase" localSheetId="9" hidden="1">'15‐15 体育施設利用状況'!$A$2:$I$55</definedName>
    <definedName name="_xlnm.Print_Area" localSheetId="0">'15 教育・文化'!$A$1:$G$35</definedName>
    <definedName name="_xlnm.Print_Area" localSheetId="3">'15-1、15-2'!$A$1:$I$50</definedName>
    <definedName name="_xlnm.Print_Area" localSheetId="7">'15‐12、15-13'!$A$1:$K$41</definedName>
    <definedName name="_xlnm.Print_Area" localSheetId="8">'15‐14 市民文化センター施設利用状況'!$A$1:$K$27</definedName>
    <definedName name="_xlnm.Print_Area" localSheetId="9">'15‐15 体育施設利用状況'!$A$1:$N$65</definedName>
    <definedName name="_xlnm.Print_Area" localSheetId="13">'15‐23、15-24'!$A$1:$I$22</definedName>
    <definedName name="_xlnm.Print_Area" localSheetId="4">'15‐3 市内小中学校の概況'!$A$1:$L$54</definedName>
    <definedName name="_xlnm.Print_Area" localSheetId="5">'15‐4、15-5、15-6、15-7、15-8'!$A$1:$U$58</definedName>
    <definedName name="_xlnm.Print_Area" localSheetId="6">'15‐9、15‐10、15‐11'!$A$1:$U$46</definedName>
    <definedName name="_xlnm.Print_Area" localSheetId="1">'27表、28表'!$A$1:$I$50</definedName>
    <definedName name="_xlnm.Print_Area" localSheetId="2">'29表 図書館別貸出点数の推移'!$A$1:$I$48</definedName>
  </definedNames>
  <calcPr calcId="162913"/>
</workbook>
</file>

<file path=xl/calcChain.xml><?xml version="1.0" encoding="utf-8"?>
<calcChain xmlns="http://schemas.openxmlformats.org/spreadsheetml/2006/main">
  <c r="O36" i="99" l="1"/>
  <c r="E58" i="89"/>
  <c r="I40" i="86"/>
  <c r="H40" i="86"/>
  <c r="G40" i="86"/>
  <c r="F40" i="86"/>
  <c r="E40" i="86"/>
  <c r="D40" i="86"/>
  <c r="C40" i="86"/>
  <c r="B40" i="86"/>
  <c r="T20" i="83"/>
  <c r="R20" i="83"/>
  <c r="Q20" i="83"/>
  <c r="P20" i="83"/>
  <c r="O20" i="83"/>
  <c r="M20" i="83"/>
  <c r="P16" i="83"/>
  <c r="N14" i="83"/>
  <c r="N13" i="83"/>
  <c r="P12" i="83"/>
  <c r="P8" i="83"/>
  <c r="U44" i="83"/>
  <c r="T44" i="83"/>
  <c r="S44" i="83"/>
  <c r="R44" i="83"/>
  <c r="Q44" i="83"/>
  <c r="P44" i="83"/>
  <c r="O44" i="83"/>
  <c r="N44" i="83"/>
  <c r="M44" i="83"/>
  <c r="L44" i="83"/>
  <c r="K44" i="83"/>
  <c r="J44" i="83"/>
  <c r="I44" i="83"/>
  <c r="H44" i="83"/>
  <c r="G44" i="83"/>
  <c r="F44" i="83"/>
  <c r="E44" i="83"/>
  <c r="D44" i="83"/>
  <c r="C44" i="83"/>
  <c r="I49" i="80" l="1"/>
  <c r="H49" i="80"/>
  <c r="G49" i="80"/>
  <c r="F49" i="80"/>
  <c r="D49" i="80"/>
  <c r="I62" i="64"/>
  <c r="I61" i="64"/>
  <c r="I60" i="64"/>
  <c r="I59" i="64"/>
  <c r="I58" i="64"/>
  <c r="I57" i="64"/>
  <c r="I56" i="64"/>
  <c r="E79" i="64" l="1"/>
  <c r="K19" i="86" l="1"/>
  <c r="J19" i="86"/>
  <c r="I19" i="83" l="1"/>
  <c r="G20" i="89" l="1"/>
  <c r="B30" i="80" l="1"/>
  <c r="D30" i="80"/>
  <c r="I30" i="80" l="1"/>
  <c r="H30" i="80"/>
  <c r="G30" i="80" l="1"/>
  <c r="F30" i="80"/>
  <c r="E73" i="64" l="1"/>
  <c r="E74" i="64"/>
  <c r="E75" i="64"/>
  <c r="E76" i="64"/>
  <c r="E77" i="64"/>
  <c r="E78" i="64"/>
  <c r="G58" i="89" l="1"/>
  <c r="G36" i="89"/>
  <c r="E36" i="89"/>
  <c r="G31" i="89"/>
  <c r="E31" i="89"/>
  <c r="E20" i="89"/>
  <c r="N16" i="89"/>
  <c r="N23" i="89" s="1"/>
  <c r="L16" i="89"/>
  <c r="L23" i="89" s="1"/>
  <c r="I7" i="83"/>
  <c r="I8" i="83"/>
  <c r="I11" i="83"/>
  <c r="I12" i="83"/>
  <c r="I15" i="83"/>
  <c r="E64" i="89" l="1"/>
  <c r="L24" i="89" s="1"/>
  <c r="G64" i="89"/>
  <c r="N24" i="89" s="1"/>
</calcChain>
</file>

<file path=xl/sharedStrings.xml><?xml version="1.0" encoding="utf-8"?>
<sst xmlns="http://schemas.openxmlformats.org/spreadsheetml/2006/main" count="1156" uniqueCount="453">
  <si>
    <t>男</t>
  </si>
  <si>
    <t>女</t>
  </si>
  <si>
    <t xml:space="preserve">- </t>
  </si>
  <si>
    <t>（各年5月1日現在）</t>
  </si>
  <si>
    <t>年次</t>
  </si>
  <si>
    <t>資料：学校基本調査報告書</t>
  </si>
  <si>
    <t>7歳</t>
  </si>
  <si>
    <t>8歳</t>
  </si>
  <si>
    <t>9歳</t>
  </si>
  <si>
    <t>14歳</t>
  </si>
  <si>
    <t>全国平均</t>
  </si>
  <si>
    <t>年度</t>
  </si>
  <si>
    <t>研修室</t>
  </si>
  <si>
    <t>件数</t>
  </si>
  <si>
    <t>人数</t>
  </si>
  <si>
    <t>学習室２</t>
  </si>
  <si>
    <t>学習室３</t>
  </si>
  <si>
    <t>学習室４(和室)</t>
  </si>
  <si>
    <t>テレビ会議室</t>
  </si>
  <si>
    <t>ＥＵＣ学習室</t>
  </si>
  <si>
    <t>スタジオ</t>
  </si>
  <si>
    <t>計</t>
  </si>
  <si>
    <t>-</t>
  </si>
  <si>
    <t>（各年度末現在）</t>
    <rPh sb="1" eb="5">
      <t>カクネンドマツ</t>
    </rPh>
    <rPh sb="5" eb="7">
      <t>ゲンザイ</t>
    </rPh>
    <phoneticPr fontId="2"/>
  </si>
  <si>
    <t>件数</t>
    <rPh sb="0" eb="2">
      <t>ケンスウ</t>
    </rPh>
    <phoneticPr fontId="2"/>
  </si>
  <si>
    <t>人員</t>
    <rPh sb="0" eb="2">
      <t>ジンイン</t>
    </rPh>
    <phoneticPr fontId="2"/>
  </si>
  <si>
    <t>研修室</t>
    <rPh sb="0" eb="3">
      <t>ケンシュウシツ</t>
    </rPh>
    <phoneticPr fontId="2"/>
  </si>
  <si>
    <t>計</t>
    <rPh sb="0" eb="1">
      <t>ケイ</t>
    </rPh>
    <phoneticPr fontId="2"/>
  </si>
  <si>
    <t>多目的創作工房</t>
    <rPh sb="0" eb="3">
      <t>タモクテキ</t>
    </rPh>
    <rPh sb="3" eb="5">
      <t>ソウサク</t>
    </rPh>
    <rPh sb="5" eb="7">
      <t>コウボウ</t>
    </rPh>
    <phoneticPr fontId="2"/>
  </si>
  <si>
    <t>石蔵（創作工房）</t>
    <rPh sb="0" eb="1">
      <t>イシ</t>
    </rPh>
    <rPh sb="1" eb="2">
      <t>クラ</t>
    </rPh>
    <rPh sb="3" eb="5">
      <t>ソウサク</t>
    </rPh>
    <rPh sb="5" eb="7">
      <t>コウボウ</t>
    </rPh>
    <phoneticPr fontId="2"/>
  </si>
  <si>
    <t>資料館</t>
    <rPh sb="0" eb="3">
      <t>シリョウカン</t>
    </rPh>
    <phoneticPr fontId="2"/>
  </si>
  <si>
    <t>（各年度末現在）</t>
    <rPh sb="1" eb="2">
      <t>カク</t>
    </rPh>
    <rPh sb="2" eb="5">
      <t>ネンドマツ</t>
    </rPh>
    <rPh sb="5" eb="7">
      <t>ゲンザイ</t>
    </rPh>
    <phoneticPr fontId="2"/>
  </si>
  <si>
    <t>菊沢地区公民館</t>
    <rPh sb="0" eb="1">
      <t>キク</t>
    </rPh>
    <rPh sb="1" eb="2">
      <t>サワ</t>
    </rPh>
    <rPh sb="2" eb="4">
      <t>チク</t>
    </rPh>
    <rPh sb="4" eb="7">
      <t>コウミンカン</t>
    </rPh>
    <phoneticPr fontId="2"/>
  </si>
  <si>
    <t>北押原地区公民館</t>
    <rPh sb="0" eb="1">
      <t>キタ</t>
    </rPh>
    <rPh sb="1" eb="3">
      <t>オシハラ</t>
    </rPh>
    <rPh sb="3" eb="5">
      <t>チク</t>
    </rPh>
    <rPh sb="5" eb="8">
      <t>コウミンカン</t>
    </rPh>
    <phoneticPr fontId="2"/>
  </si>
  <si>
    <t>東大芦地区公民館</t>
    <rPh sb="0" eb="3">
      <t>ヒガシオオアシ</t>
    </rPh>
    <rPh sb="3" eb="5">
      <t>チク</t>
    </rPh>
    <rPh sb="5" eb="8">
      <t>コウミンカン</t>
    </rPh>
    <phoneticPr fontId="2"/>
  </si>
  <si>
    <t>板荷地区公民館</t>
    <rPh sb="0" eb="2">
      <t>イタガ</t>
    </rPh>
    <rPh sb="2" eb="4">
      <t>チク</t>
    </rPh>
    <rPh sb="4" eb="7">
      <t>コウミンカン</t>
    </rPh>
    <phoneticPr fontId="2"/>
  </si>
  <si>
    <t>南摩地区公民館</t>
    <rPh sb="0" eb="2">
      <t>ナンマ</t>
    </rPh>
    <rPh sb="2" eb="4">
      <t>チク</t>
    </rPh>
    <rPh sb="4" eb="7">
      <t>コウミンカン</t>
    </rPh>
    <phoneticPr fontId="2"/>
  </si>
  <si>
    <t>西大芦地区公民館</t>
    <rPh sb="0" eb="3">
      <t>ニシオオアシ</t>
    </rPh>
    <rPh sb="3" eb="5">
      <t>チク</t>
    </rPh>
    <rPh sb="5" eb="8">
      <t>コウミンカン</t>
    </rPh>
    <phoneticPr fontId="2"/>
  </si>
  <si>
    <t>北犬飼地区公民館</t>
    <rPh sb="0" eb="3">
      <t>キタイヌカイ</t>
    </rPh>
    <rPh sb="3" eb="5">
      <t>チク</t>
    </rPh>
    <rPh sb="5" eb="8">
      <t>コウミンカン</t>
    </rPh>
    <phoneticPr fontId="2"/>
  </si>
  <si>
    <t>南押原地区公民館</t>
    <rPh sb="0" eb="1">
      <t>ミナミ</t>
    </rPh>
    <rPh sb="1" eb="3">
      <t>オシハラ</t>
    </rPh>
    <rPh sb="3" eb="5">
      <t>チク</t>
    </rPh>
    <rPh sb="5" eb="8">
      <t>コウミンカン</t>
    </rPh>
    <phoneticPr fontId="2"/>
  </si>
  <si>
    <t>加蘇地区公民館</t>
    <rPh sb="0" eb="1">
      <t>カ</t>
    </rPh>
    <rPh sb="1" eb="2">
      <t>ソ</t>
    </rPh>
    <rPh sb="2" eb="4">
      <t>チク</t>
    </rPh>
    <rPh sb="4" eb="7">
      <t>コウミンカン</t>
    </rPh>
    <phoneticPr fontId="2"/>
  </si>
  <si>
    <t>15-15　　　体　育　施　設　利　用　状　況</t>
    <rPh sb="8" eb="11">
      <t>タイイク</t>
    </rPh>
    <rPh sb="12" eb="15">
      <t>シセツ</t>
    </rPh>
    <rPh sb="16" eb="19">
      <t>リヨウ</t>
    </rPh>
    <rPh sb="20" eb="23">
      <t>ジョウキョウ</t>
    </rPh>
    <phoneticPr fontId="2"/>
  </si>
  <si>
    <t>15-1　　　小　学　校　施　設　概　況</t>
    <rPh sb="7" eb="12">
      <t>ショウガッコウ</t>
    </rPh>
    <rPh sb="13" eb="16">
      <t>シセツ</t>
    </rPh>
    <rPh sb="17" eb="20">
      <t>ガイキョウ</t>
    </rPh>
    <phoneticPr fontId="2"/>
  </si>
  <si>
    <t>（単位：㎡・室）</t>
    <rPh sb="1" eb="3">
      <t>タンイ</t>
    </rPh>
    <rPh sb="6" eb="7">
      <t>シツ</t>
    </rPh>
    <phoneticPr fontId="2"/>
  </si>
  <si>
    <t>学校名</t>
    <rPh sb="0" eb="2">
      <t>ガッコウ</t>
    </rPh>
    <rPh sb="2" eb="3">
      <t>メイ</t>
    </rPh>
    <phoneticPr fontId="2"/>
  </si>
  <si>
    <t>校地</t>
    <rPh sb="0" eb="2">
      <t>コウチ</t>
    </rPh>
    <phoneticPr fontId="2"/>
  </si>
  <si>
    <t>校舎</t>
    <rPh sb="0" eb="2">
      <t>コウシャ</t>
    </rPh>
    <phoneticPr fontId="2"/>
  </si>
  <si>
    <t>教室</t>
    <rPh sb="0" eb="2">
      <t>キョウシツ</t>
    </rPh>
    <phoneticPr fontId="2"/>
  </si>
  <si>
    <t>屋内運動
場兼講堂</t>
    <rPh sb="0" eb="2">
      <t>オクナイ</t>
    </rPh>
    <rPh sb="2" eb="6">
      <t>ウンドウジョウ</t>
    </rPh>
    <rPh sb="6" eb="7">
      <t>ケン</t>
    </rPh>
    <rPh sb="7" eb="9">
      <t>コウドウ</t>
    </rPh>
    <phoneticPr fontId="2"/>
  </si>
  <si>
    <t>総面積</t>
    <rPh sb="0" eb="3">
      <t>ソウメンセキ</t>
    </rPh>
    <phoneticPr fontId="2"/>
  </si>
  <si>
    <t>一人当り
面積</t>
    <rPh sb="0" eb="2">
      <t>ヒトリ</t>
    </rPh>
    <rPh sb="2" eb="3">
      <t>アタ</t>
    </rPh>
    <rPh sb="5" eb="7">
      <t>メンセキ</t>
    </rPh>
    <phoneticPr fontId="2"/>
  </si>
  <si>
    <t>普通</t>
    <rPh sb="0" eb="2">
      <t>フツウ</t>
    </rPh>
    <phoneticPr fontId="2"/>
  </si>
  <si>
    <t>特別</t>
    <rPh sb="0" eb="2">
      <t>トクベツ</t>
    </rPh>
    <phoneticPr fontId="2"/>
  </si>
  <si>
    <t>中央小学校</t>
    <rPh sb="0" eb="2">
      <t>チュウオウ</t>
    </rPh>
    <rPh sb="2" eb="5">
      <t>ショウガッコウ</t>
    </rPh>
    <phoneticPr fontId="2"/>
  </si>
  <si>
    <t>東小学校</t>
    <rPh sb="0" eb="1">
      <t>ヒガシ</t>
    </rPh>
    <rPh sb="1" eb="4">
      <t>ショウガッコウ</t>
    </rPh>
    <phoneticPr fontId="2"/>
  </si>
  <si>
    <t>西小学校</t>
    <rPh sb="0" eb="1">
      <t>ニシ</t>
    </rPh>
    <rPh sb="1" eb="4">
      <t>ショウガッコウ</t>
    </rPh>
    <phoneticPr fontId="2"/>
  </si>
  <si>
    <t>北小学校</t>
    <rPh sb="0" eb="1">
      <t>キタ</t>
    </rPh>
    <rPh sb="1" eb="4">
      <t>ショウガッコウ</t>
    </rPh>
    <phoneticPr fontId="2"/>
  </si>
  <si>
    <t>菊沢東小学校</t>
    <rPh sb="0" eb="1">
      <t>キク</t>
    </rPh>
    <rPh sb="1" eb="2">
      <t>サワ</t>
    </rPh>
    <rPh sb="2" eb="3">
      <t>ヒガシショウ</t>
    </rPh>
    <rPh sb="3" eb="6">
      <t>ショウガッコウ</t>
    </rPh>
    <phoneticPr fontId="2"/>
  </si>
  <si>
    <t>菊沢西小学校</t>
    <rPh sb="0" eb="2">
      <t>キクサワ</t>
    </rPh>
    <rPh sb="2" eb="3">
      <t>ニシ</t>
    </rPh>
    <rPh sb="3" eb="6">
      <t>ショウガッコウ</t>
    </rPh>
    <phoneticPr fontId="2"/>
  </si>
  <si>
    <t>石川小学校</t>
    <rPh sb="0" eb="2">
      <t>イシカワ</t>
    </rPh>
    <rPh sb="2" eb="5">
      <t>ショウガッコウ</t>
    </rPh>
    <phoneticPr fontId="2"/>
  </si>
  <si>
    <t>津田小学校</t>
    <rPh sb="0" eb="2">
      <t>ツダ</t>
    </rPh>
    <rPh sb="2" eb="5">
      <t>ショウガッコウ</t>
    </rPh>
    <phoneticPr fontId="2"/>
  </si>
  <si>
    <t>池ノ森小学校</t>
    <rPh sb="0" eb="3">
      <t>イケノモリ</t>
    </rPh>
    <rPh sb="3" eb="6">
      <t>ショウガッコウ</t>
    </rPh>
    <phoneticPr fontId="2"/>
  </si>
  <si>
    <t>さつきが丘小学校</t>
    <rPh sb="0" eb="5">
      <t>サツキガオカ</t>
    </rPh>
    <rPh sb="5" eb="8">
      <t>ショウガッコウ</t>
    </rPh>
    <phoneticPr fontId="2"/>
  </si>
  <si>
    <t>みどりが丘小学校</t>
    <rPh sb="0" eb="5">
      <t>ミドリガオカ</t>
    </rPh>
    <rPh sb="5" eb="8">
      <t>ショウガッコウ</t>
    </rPh>
    <phoneticPr fontId="2"/>
  </si>
  <si>
    <t>北押原小学校</t>
    <rPh sb="0" eb="1">
      <t>キタ</t>
    </rPh>
    <rPh sb="1" eb="3">
      <t>オシハラ</t>
    </rPh>
    <rPh sb="3" eb="6">
      <t>ショウガッコウ</t>
    </rPh>
    <phoneticPr fontId="2"/>
  </si>
  <si>
    <t>加園小学校</t>
    <rPh sb="0" eb="2">
      <t>カゾノ</t>
    </rPh>
    <rPh sb="2" eb="5">
      <t>ショウガッコウ</t>
    </rPh>
    <phoneticPr fontId="2"/>
  </si>
  <si>
    <t>久我小学校</t>
    <rPh sb="0" eb="2">
      <t>クガ</t>
    </rPh>
    <rPh sb="2" eb="5">
      <t>ショウガッコウ</t>
    </rPh>
    <phoneticPr fontId="2"/>
  </si>
  <si>
    <t>板荷小学校</t>
    <rPh sb="0" eb="2">
      <t>イタガ</t>
    </rPh>
    <rPh sb="2" eb="5">
      <t>ショウガッコウ</t>
    </rPh>
    <phoneticPr fontId="2"/>
  </si>
  <si>
    <t>南摩小学校</t>
    <rPh sb="0" eb="2">
      <t>ナンマ</t>
    </rPh>
    <rPh sb="2" eb="5">
      <t>ショウガッコウ</t>
    </rPh>
    <phoneticPr fontId="2"/>
  </si>
  <si>
    <t>上南摩小学校</t>
    <rPh sb="0" eb="1">
      <t>カミ</t>
    </rPh>
    <rPh sb="1" eb="3">
      <t>ナンマ</t>
    </rPh>
    <rPh sb="3" eb="6">
      <t>ショウガッコウ</t>
    </rPh>
    <phoneticPr fontId="2"/>
  </si>
  <si>
    <t>南押原小学校</t>
    <rPh sb="0" eb="1">
      <t>ミナミ</t>
    </rPh>
    <rPh sb="1" eb="3">
      <t>オシハラ</t>
    </rPh>
    <rPh sb="3" eb="6">
      <t>ショウガッコウ</t>
    </rPh>
    <phoneticPr fontId="2"/>
  </si>
  <si>
    <t>楡木小学校</t>
    <rPh sb="0" eb="2">
      <t>ニレギ</t>
    </rPh>
    <rPh sb="2" eb="5">
      <t>ショウガッコウ</t>
    </rPh>
    <phoneticPr fontId="2"/>
  </si>
  <si>
    <t>みなみ小学校</t>
    <rPh sb="3" eb="6">
      <t>ショウガッコウ</t>
    </rPh>
    <phoneticPr fontId="2"/>
  </si>
  <si>
    <t>15-2　　　中　学　校　施　設　概　況</t>
    <rPh sb="7" eb="8">
      <t>チュウ</t>
    </rPh>
    <rPh sb="8" eb="12">
      <t>ショウガッコウ</t>
    </rPh>
    <rPh sb="13" eb="16">
      <t>シセツ</t>
    </rPh>
    <rPh sb="17" eb="20">
      <t>ガイキョウ</t>
    </rPh>
    <phoneticPr fontId="2"/>
  </si>
  <si>
    <t>東中学校</t>
    <rPh sb="0" eb="1">
      <t>ヒガシ</t>
    </rPh>
    <rPh sb="1" eb="4">
      <t>チュウガッコウ</t>
    </rPh>
    <phoneticPr fontId="2"/>
  </si>
  <si>
    <t>西中学校</t>
    <rPh sb="0" eb="1">
      <t>ニシ</t>
    </rPh>
    <rPh sb="1" eb="4">
      <t>チュウガッコウ</t>
    </rPh>
    <phoneticPr fontId="2"/>
  </si>
  <si>
    <t>北中学校</t>
    <rPh sb="0" eb="1">
      <t>キタ</t>
    </rPh>
    <rPh sb="1" eb="4">
      <t>チュウガッコウ</t>
    </rPh>
    <phoneticPr fontId="2"/>
  </si>
  <si>
    <t>北犬飼中学校</t>
    <rPh sb="0" eb="1">
      <t>キタ</t>
    </rPh>
    <rPh sb="1" eb="3">
      <t>イヌカイ</t>
    </rPh>
    <rPh sb="3" eb="6">
      <t>チュウガッコウ</t>
    </rPh>
    <phoneticPr fontId="2"/>
  </si>
  <si>
    <t>北押原中学校</t>
    <rPh sb="0" eb="1">
      <t>キタ</t>
    </rPh>
    <rPh sb="1" eb="3">
      <t>オシハラ</t>
    </rPh>
    <rPh sb="3" eb="6">
      <t>チュウガッコウ</t>
    </rPh>
    <phoneticPr fontId="2"/>
  </si>
  <si>
    <t>加蘇中学校</t>
    <rPh sb="0" eb="1">
      <t>カ</t>
    </rPh>
    <rPh sb="1" eb="2">
      <t>ソ</t>
    </rPh>
    <rPh sb="2" eb="5">
      <t>チュウガッコウ</t>
    </rPh>
    <phoneticPr fontId="2"/>
  </si>
  <si>
    <t>板荷中学校</t>
    <rPh sb="0" eb="2">
      <t>イタガ</t>
    </rPh>
    <rPh sb="2" eb="5">
      <t>チュウガッコウ</t>
    </rPh>
    <phoneticPr fontId="2"/>
  </si>
  <si>
    <t>南摩中学校</t>
    <rPh sb="0" eb="2">
      <t>ナンマ</t>
    </rPh>
    <rPh sb="2" eb="5">
      <t>チュウガッコウ</t>
    </rPh>
    <phoneticPr fontId="2"/>
  </si>
  <si>
    <t>南押原中学校</t>
    <rPh sb="0" eb="1">
      <t>ミナミ</t>
    </rPh>
    <rPh sb="1" eb="3">
      <t>オシハラ</t>
    </rPh>
    <rPh sb="3" eb="6">
      <t>チュウガッコウ</t>
    </rPh>
    <phoneticPr fontId="2"/>
  </si>
  <si>
    <t>総数</t>
    <rPh sb="0" eb="2">
      <t>ソウスウ</t>
    </rPh>
    <phoneticPr fontId="2"/>
  </si>
  <si>
    <t>総記</t>
    <rPh sb="0" eb="2">
      <t>ソウキ</t>
    </rPh>
    <phoneticPr fontId="2"/>
  </si>
  <si>
    <t>哲学</t>
    <rPh sb="0" eb="2">
      <t>テツガク</t>
    </rPh>
    <phoneticPr fontId="2"/>
  </si>
  <si>
    <t>歴史</t>
    <rPh sb="0" eb="2">
      <t>レキシ</t>
    </rPh>
    <phoneticPr fontId="2"/>
  </si>
  <si>
    <t>社会科学</t>
    <rPh sb="0" eb="2">
      <t>シャカイ</t>
    </rPh>
    <rPh sb="2" eb="4">
      <t>カガク</t>
    </rPh>
    <phoneticPr fontId="2"/>
  </si>
  <si>
    <t>自然科学</t>
    <rPh sb="0" eb="2">
      <t>シゼン</t>
    </rPh>
    <rPh sb="2" eb="4">
      <t>カガク</t>
    </rPh>
    <phoneticPr fontId="2"/>
  </si>
  <si>
    <t>工業</t>
    <rPh sb="0" eb="2">
      <t>コウギョウ</t>
    </rPh>
    <phoneticPr fontId="2"/>
  </si>
  <si>
    <t>産業</t>
    <rPh sb="0" eb="2">
      <t>サンギョウ</t>
    </rPh>
    <phoneticPr fontId="2"/>
  </si>
  <si>
    <t>芸術</t>
    <rPh sb="0" eb="2">
      <t>ゲイジュツ</t>
    </rPh>
    <phoneticPr fontId="2"/>
  </si>
  <si>
    <t>語学</t>
    <rPh sb="0" eb="2">
      <t>ゴガク</t>
    </rPh>
    <phoneticPr fontId="2"/>
  </si>
  <si>
    <t>文学</t>
    <rPh sb="0" eb="2">
      <t>ブンガク</t>
    </rPh>
    <phoneticPr fontId="2"/>
  </si>
  <si>
    <t>小説</t>
    <rPh sb="0" eb="2">
      <t>ショウセツ</t>
    </rPh>
    <phoneticPr fontId="2"/>
  </si>
  <si>
    <t>児童</t>
    <rPh sb="0" eb="2">
      <t>ジドウ</t>
    </rPh>
    <phoneticPr fontId="2"/>
  </si>
  <si>
    <t>貸出文庫</t>
    <rPh sb="0" eb="2">
      <t>カシダシ</t>
    </rPh>
    <rPh sb="2" eb="4">
      <t>ブンコ</t>
    </rPh>
    <phoneticPr fontId="2"/>
  </si>
  <si>
    <t>郷土行政</t>
    <rPh sb="0" eb="2">
      <t>キョウド</t>
    </rPh>
    <rPh sb="2" eb="4">
      <t>ギョウセイ</t>
    </rPh>
    <phoneticPr fontId="2"/>
  </si>
  <si>
    <t>参考図書</t>
    <rPh sb="0" eb="2">
      <t>サンコウ</t>
    </rPh>
    <rPh sb="2" eb="4">
      <t>トショ</t>
    </rPh>
    <phoneticPr fontId="2"/>
  </si>
  <si>
    <t>ＡＶ資料</t>
    <rPh sb="2" eb="4">
      <t>シリョウ</t>
    </rPh>
    <phoneticPr fontId="2"/>
  </si>
  <si>
    <t>その他</t>
    <rPh sb="0" eb="3">
      <t>ソノタ</t>
    </rPh>
    <phoneticPr fontId="2"/>
  </si>
  <si>
    <t>15-11　　　図　書　館　利　用　状　況</t>
    <rPh sb="8" eb="13">
      <t>トショカン</t>
    </rPh>
    <rPh sb="14" eb="17">
      <t>リヨウ</t>
    </rPh>
    <rPh sb="18" eb="21">
      <t>ジョウキョウ</t>
    </rPh>
    <phoneticPr fontId="2"/>
  </si>
  <si>
    <t>参考業務</t>
    <rPh sb="0" eb="2">
      <t>サンコウ</t>
    </rPh>
    <rPh sb="2" eb="4">
      <t>ギョウム</t>
    </rPh>
    <phoneticPr fontId="2"/>
  </si>
  <si>
    <t>一般書</t>
    <rPh sb="0" eb="3">
      <t>イッパンショ</t>
    </rPh>
    <phoneticPr fontId="2"/>
  </si>
  <si>
    <t>児童書</t>
    <rPh sb="0" eb="3">
      <t>ジドウショ</t>
    </rPh>
    <phoneticPr fontId="2"/>
  </si>
  <si>
    <t>団体</t>
    <rPh sb="0" eb="2">
      <t>ダンタイ</t>
    </rPh>
    <phoneticPr fontId="2"/>
  </si>
  <si>
    <t>読書案内</t>
    <rPh sb="0" eb="2">
      <t>ドクショ</t>
    </rPh>
    <rPh sb="2" eb="4">
      <t>アンナイ</t>
    </rPh>
    <phoneticPr fontId="2"/>
  </si>
  <si>
    <t>資料：鹿沼市立図書館調</t>
    <rPh sb="0" eb="2">
      <t>シリョウ</t>
    </rPh>
    <rPh sb="3" eb="5">
      <t>カヌマ</t>
    </rPh>
    <rPh sb="5" eb="7">
      <t>シリツ</t>
    </rPh>
    <rPh sb="7" eb="10">
      <t>トショカン</t>
    </rPh>
    <rPh sb="10" eb="11">
      <t>シラベ</t>
    </rPh>
    <phoneticPr fontId="2"/>
  </si>
  <si>
    <t>15-12　　　公　民　館　利　用　状　況</t>
    <rPh sb="8" eb="13">
      <t>コウミンカン</t>
    </rPh>
    <rPh sb="14" eb="17">
      <t>リヨウ</t>
    </rPh>
    <rPh sb="18" eb="21">
      <t>ジョウキョウ</t>
    </rPh>
    <phoneticPr fontId="2"/>
  </si>
  <si>
    <t>公民館名</t>
    <rPh sb="0" eb="3">
      <t>コウミンカン</t>
    </rPh>
    <rPh sb="3" eb="4">
      <t>メイ</t>
    </rPh>
    <phoneticPr fontId="2"/>
  </si>
  <si>
    <t>利用件数</t>
    <rPh sb="0" eb="2">
      <t>リヨウ</t>
    </rPh>
    <rPh sb="2" eb="4">
      <t>ケンスウ</t>
    </rPh>
    <phoneticPr fontId="2"/>
  </si>
  <si>
    <t>利用人数</t>
    <rPh sb="0" eb="2">
      <t>リヨウ</t>
    </rPh>
    <rPh sb="2" eb="4">
      <t>ニンズウ</t>
    </rPh>
    <phoneticPr fontId="2"/>
  </si>
  <si>
    <t>15-13　　　公 民 館 事 業 実 施 状 況</t>
    <rPh sb="8" eb="13">
      <t>コウミンカン</t>
    </rPh>
    <rPh sb="14" eb="17">
      <t>ジギョウ</t>
    </rPh>
    <rPh sb="18" eb="21">
      <t>ジッシ</t>
    </rPh>
    <rPh sb="22" eb="25">
      <t>ジョウキョウ</t>
    </rPh>
    <phoneticPr fontId="2"/>
  </si>
  <si>
    <t>青少年関係</t>
    <rPh sb="0" eb="3">
      <t>セイショウネン</t>
    </rPh>
    <rPh sb="3" eb="5">
      <t>カンケイ</t>
    </rPh>
    <phoneticPr fontId="2"/>
  </si>
  <si>
    <t>成人関係</t>
    <rPh sb="0" eb="2">
      <t>セイジン</t>
    </rPh>
    <rPh sb="2" eb="4">
      <t>カンケイ</t>
    </rPh>
    <phoneticPr fontId="2"/>
  </si>
  <si>
    <t>高齢者関係</t>
    <rPh sb="0" eb="3">
      <t>コウレイシャ</t>
    </rPh>
    <rPh sb="3" eb="5">
      <t>カンケイ</t>
    </rPh>
    <phoneticPr fontId="2"/>
  </si>
  <si>
    <t>事業数</t>
    <rPh sb="0" eb="2">
      <t>ジギョウ</t>
    </rPh>
    <rPh sb="2" eb="3">
      <t>スウ</t>
    </rPh>
    <phoneticPr fontId="2"/>
  </si>
  <si>
    <t>参加人員</t>
    <rPh sb="0" eb="2">
      <t>サンカ</t>
    </rPh>
    <rPh sb="2" eb="4">
      <t>ジンイン</t>
    </rPh>
    <phoneticPr fontId="2"/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</si>
  <si>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</si>
  <si>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施設別</t>
    <rPh sb="0" eb="2">
      <t>シセツ</t>
    </rPh>
    <rPh sb="2" eb="3">
      <t>ベツ</t>
    </rPh>
    <phoneticPr fontId="2"/>
  </si>
  <si>
    <t>区分</t>
    <rPh sb="0" eb="2">
      <t>クブン</t>
    </rPh>
    <phoneticPr fontId="2"/>
  </si>
  <si>
    <t>運動公園</t>
    <rPh sb="0" eb="4">
      <t>ウンドウコウエン</t>
    </rPh>
    <phoneticPr fontId="2"/>
  </si>
  <si>
    <t>野球場
（日中）</t>
    <rPh sb="0" eb="3">
      <t>ヤキュウジョウ</t>
    </rPh>
    <phoneticPr fontId="2"/>
  </si>
  <si>
    <t>野球場
（ナイター）</t>
    <rPh sb="0" eb="3">
      <t>ヤキュウジョウ</t>
    </rPh>
    <phoneticPr fontId="2"/>
  </si>
  <si>
    <t>球技広場
（日中）</t>
    <rPh sb="0" eb="2">
      <t>キュウギ</t>
    </rPh>
    <rPh sb="2" eb="4">
      <t>ヒロバ</t>
    </rPh>
    <phoneticPr fontId="2"/>
  </si>
  <si>
    <t>球技広場
（ナイター）</t>
    <rPh sb="0" eb="2">
      <t>キュウギ</t>
    </rPh>
    <rPh sb="2" eb="4">
      <t>ヒロバ</t>
    </rPh>
    <phoneticPr fontId="2"/>
  </si>
  <si>
    <t>ﾄﾚｰﾆﾝｸﾞ室</t>
    <rPh sb="7" eb="8">
      <t>シツ</t>
    </rPh>
    <phoneticPr fontId="2"/>
  </si>
  <si>
    <t>陸上競技場</t>
    <rPh sb="0" eb="2">
      <t>リクジョウ</t>
    </rPh>
    <rPh sb="2" eb="4">
      <t>キョウギ</t>
    </rPh>
    <rPh sb="4" eb="5">
      <t>ジョウ</t>
    </rPh>
    <phoneticPr fontId="2"/>
  </si>
  <si>
    <t>卓球室</t>
    <rPh sb="0" eb="2">
      <t>タッキュウ</t>
    </rPh>
    <rPh sb="2" eb="3">
      <t>シツ</t>
    </rPh>
    <phoneticPr fontId="2"/>
  </si>
  <si>
    <t>温水プール</t>
    <rPh sb="0" eb="2">
      <t>オンスイ</t>
    </rPh>
    <phoneticPr fontId="2"/>
  </si>
  <si>
    <t>御殿山公園</t>
    <rPh sb="0" eb="3">
      <t>ゴテンヤマ</t>
    </rPh>
    <rPh sb="3" eb="5">
      <t>コウエン</t>
    </rPh>
    <phoneticPr fontId="2"/>
  </si>
  <si>
    <t>武道館</t>
    <rPh sb="0" eb="3">
      <t>ブドウカン</t>
    </rPh>
    <phoneticPr fontId="2"/>
  </si>
  <si>
    <t>弓道場</t>
    <rPh sb="0" eb="2">
      <t>キュウドウ</t>
    </rPh>
    <rPh sb="2" eb="3">
      <t>キュウギジョウ</t>
    </rPh>
    <phoneticPr fontId="2"/>
  </si>
  <si>
    <t>台の原公園</t>
    <rPh sb="0" eb="1">
      <t>ダイ</t>
    </rPh>
    <rPh sb="2" eb="3">
      <t>ハラ</t>
    </rPh>
    <rPh sb="3" eb="5">
      <t>コウエン</t>
    </rPh>
    <phoneticPr fontId="2"/>
  </si>
  <si>
    <t>野球場</t>
    <rPh sb="0" eb="3">
      <t>ヤキュウジョウ</t>
    </rPh>
    <phoneticPr fontId="2"/>
  </si>
  <si>
    <t>自然の森総合公園</t>
    <rPh sb="0" eb="2">
      <t>シゼン</t>
    </rPh>
    <rPh sb="3" eb="4">
      <t>モリ</t>
    </rPh>
    <rPh sb="4" eb="6">
      <t>ソウゴウ</t>
    </rPh>
    <rPh sb="6" eb="8">
      <t>コウエン</t>
    </rPh>
    <phoneticPr fontId="2"/>
  </si>
  <si>
    <t>総合体育館</t>
    <rPh sb="0" eb="2">
      <t>ソウゴウ</t>
    </rPh>
    <rPh sb="2" eb="5">
      <t>タイイクカン</t>
    </rPh>
    <phoneticPr fontId="2"/>
  </si>
  <si>
    <t>多目的室</t>
    <rPh sb="0" eb="3">
      <t>タモクテキ</t>
    </rPh>
    <rPh sb="3" eb="4">
      <t>シツ</t>
    </rPh>
    <phoneticPr fontId="2"/>
  </si>
  <si>
    <t>軽運動室</t>
    <rPh sb="0" eb="1">
      <t>ケイ</t>
    </rPh>
    <rPh sb="1" eb="3">
      <t>ウンドウ</t>
    </rPh>
    <rPh sb="3" eb="4">
      <t>シツ</t>
    </rPh>
    <phoneticPr fontId="2"/>
  </si>
  <si>
    <t>千手山公園市民プール</t>
    <rPh sb="0" eb="2">
      <t>センジュ</t>
    </rPh>
    <rPh sb="2" eb="3">
      <t>サン</t>
    </rPh>
    <rPh sb="3" eb="5">
      <t>コウエン</t>
    </rPh>
    <rPh sb="5" eb="7">
      <t>シミン</t>
    </rPh>
    <phoneticPr fontId="2"/>
  </si>
  <si>
    <t>市体育館</t>
    <rPh sb="0" eb="1">
      <t>シ</t>
    </rPh>
    <rPh sb="1" eb="4">
      <t>タイイクカン</t>
    </rPh>
    <phoneticPr fontId="2"/>
  </si>
  <si>
    <t>北犬飼体育館</t>
    <rPh sb="0" eb="3">
      <t>キタイヌカイ</t>
    </rPh>
    <rPh sb="3" eb="6">
      <t>タイイクカン</t>
    </rPh>
    <phoneticPr fontId="2"/>
  </si>
  <si>
    <t>合計</t>
    <rPh sb="0" eb="2">
      <t>ゴウケイ</t>
    </rPh>
    <phoneticPr fontId="2"/>
  </si>
  <si>
    <t>国指定</t>
    <rPh sb="0" eb="1">
      <t>クニ</t>
    </rPh>
    <rPh sb="1" eb="3">
      <t>シテイ</t>
    </rPh>
    <phoneticPr fontId="2"/>
  </si>
  <si>
    <t>国選択</t>
    <rPh sb="0" eb="1">
      <t>クニ</t>
    </rPh>
    <rPh sb="1" eb="3">
      <t>センタク</t>
    </rPh>
    <phoneticPr fontId="2"/>
  </si>
  <si>
    <t>県</t>
    <rPh sb="0" eb="1">
      <t>ケン</t>
    </rPh>
    <phoneticPr fontId="2"/>
  </si>
  <si>
    <t>市</t>
    <rPh sb="0" eb="1">
      <t>シ</t>
    </rPh>
    <phoneticPr fontId="2"/>
  </si>
  <si>
    <t>建造物</t>
    <rPh sb="0" eb="2">
      <t>ケンゾウ</t>
    </rPh>
    <rPh sb="2" eb="3">
      <t>ブツ</t>
    </rPh>
    <phoneticPr fontId="2"/>
  </si>
  <si>
    <t>絵画</t>
    <rPh sb="0" eb="2">
      <t>カイガ</t>
    </rPh>
    <phoneticPr fontId="2"/>
  </si>
  <si>
    <t>彫刻</t>
    <rPh sb="0" eb="2">
      <t>チョウコク</t>
    </rPh>
    <phoneticPr fontId="2"/>
  </si>
  <si>
    <t>工芸品</t>
    <rPh sb="0" eb="3">
      <t>コウゲイヒン</t>
    </rPh>
    <phoneticPr fontId="2"/>
  </si>
  <si>
    <t>書跡</t>
    <rPh sb="0" eb="1">
      <t>ショ</t>
    </rPh>
    <rPh sb="1" eb="2">
      <t>セキ</t>
    </rPh>
    <phoneticPr fontId="2"/>
  </si>
  <si>
    <t>記念物</t>
    <rPh sb="0" eb="3">
      <t>キネンブツ</t>
    </rPh>
    <phoneticPr fontId="2"/>
  </si>
  <si>
    <t>史跡</t>
    <rPh sb="0" eb="2">
      <t>シセキ</t>
    </rPh>
    <phoneticPr fontId="2"/>
  </si>
  <si>
    <t>入館者数</t>
    <rPh sb="0" eb="2">
      <t>ニュウカン</t>
    </rPh>
    <rPh sb="2" eb="3">
      <t>シャ</t>
    </rPh>
    <rPh sb="3" eb="4">
      <t>スウ</t>
    </rPh>
    <phoneticPr fontId="2"/>
  </si>
  <si>
    <t>累計入館者数</t>
    <rPh sb="0" eb="2">
      <t>ルイケイ</t>
    </rPh>
    <rPh sb="2" eb="4">
      <t>ニュウカン</t>
    </rPh>
    <rPh sb="4" eb="5">
      <t>シャ</t>
    </rPh>
    <rPh sb="5" eb="6">
      <t>スウ</t>
    </rPh>
    <phoneticPr fontId="2"/>
  </si>
  <si>
    <t>資料：川上澄生美術館調</t>
    <rPh sb="0" eb="2">
      <t>シリョウ</t>
    </rPh>
    <rPh sb="3" eb="5">
      <t>カワカミ</t>
    </rPh>
    <rPh sb="5" eb="7">
      <t>スミオ</t>
    </rPh>
    <rPh sb="7" eb="10">
      <t>ビジュツカン</t>
    </rPh>
    <rPh sb="10" eb="11">
      <t>シラベ</t>
    </rPh>
    <phoneticPr fontId="2"/>
  </si>
  <si>
    <t>中学校</t>
    <rPh sb="0" eb="3">
      <t>チュウガッコウ</t>
    </rPh>
    <phoneticPr fontId="2"/>
  </si>
  <si>
    <t>6歳</t>
    <rPh sb="0" eb="2">
      <t>６サイ</t>
    </rPh>
    <phoneticPr fontId="2"/>
  </si>
  <si>
    <t>10歳</t>
    <rPh sb="0" eb="3">
      <t>６サイ</t>
    </rPh>
    <phoneticPr fontId="2"/>
  </si>
  <si>
    <t>11歳</t>
    <rPh sb="0" eb="3">
      <t>６サイ</t>
    </rPh>
    <phoneticPr fontId="2"/>
  </si>
  <si>
    <t>12歳</t>
    <rPh sb="0" eb="3">
      <t>６サイ</t>
    </rPh>
    <phoneticPr fontId="2"/>
  </si>
  <si>
    <t>13歳</t>
    <rPh sb="0" eb="3">
      <t>６サイ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</si>
  <si>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</si>
  <si>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</si>
  <si>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身長</t>
    <rPh sb="0" eb="2">
      <t>シンチョウ</t>
    </rPh>
    <phoneticPr fontId="2"/>
  </si>
  <si>
    <t>全国平均</t>
    <rPh sb="0" eb="2">
      <t>ゼンコク</t>
    </rPh>
    <rPh sb="2" eb="4">
      <t>ヘイキン</t>
    </rPh>
    <phoneticPr fontId="2"/>
  </si>
  <si>
    <t>体重</t>
    <rPh sb="0" eb="2">
      <t>タイジュウ</t>
    </rPh>
    <phoneticPr fontId="2"/>
  </si>
  <si>
    <t>学級数</t>
    <rPh sb="0" eb="2">
      <t>ガッキュウ</t>
    </rPh>
    <rPh sb="2" eb="3">
      <t>スウ</t>
    </rPh>
    <phoneticPr fontId="2"/>
  </si>
  <si>
    <t>児童数</t>
    <rPh sb="0" eb="2">
      <t>ジドウ</t>
    </rPh>
    <rPh sb="2" eb="3">
      <t>スウ</t>
    </rPh>
    <phoneticPr fontId="2"/>
  </si>
  <si>
    <t>教員数</t>
    <rPh sb="0" eb="2">
      <t>キョウイン</t>
    </rPh>
    <rPh sb="2" eb="3">
      <t>スウ</t>
    </rPh>
    <phoneticPr fontId="2"/>
  </si>
  <si>
    <t>職員数</t>
    <rPh sb="0" eb="3">
      <t>ショクインスウ</t>
    </rPh>
    <phoneticPr fontId="2"/>
  </si>
  <si>
    <t>1年</t>
    <rPh sb="0" eb="2">
      <t>１ネン</t>
    </rPh>
    <phoneticPr fontId="2"/>
  </si>
  <si>
    <t>生徒数</t>
    <rPh sb="0" eb="2">
      <t>セイト</t>
    </rPh>
    <rPh sb="2" eb="3">
      <t>スウ</t>
    </rPh>
    <phoneticPr fontId="2"/>
  </si>
  <si>
    <t>生徒数</t>
    <rPh sb="0" eb="3">
      <t>セイトスウ</t>
    </rPh>
    <phoneticPr fontId="2"/>
  </si>
  <si>
    <t xml:space="preserve">資料：鹿沼市教育委員会調 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シラベ</t>
    </rPh>
    <phoneticPr fontId="2"/>
  </si>
  <si>
    <t>利用者数</t>
    <rPh sb="0" eb="3">
      <t>リヨウシャ</t>
    </rPh>
    <rPh sb="3" eb="4">
      <t>スウ</t>
    </rPh>
    <phoneticPr fontId="2"/>
  </si>
  <si>
    <t>清洲第一小学校</t>
    <rPh sb="0" eb="2">
      <t>キヨス</t>
    </rPh>
    <rPh sb="2" eb="4">
      <t>ダイイチ</t>
    </rPh>
    <rPh sb="4" eb="7">
      <t>ショウガッコウ</t>
    </rPh>
    <phoneticPr fontId="2"/>
  </si>
  <si>
    <t>清洲第二小学校</t>
    <rPh sb="0" eb="2">
      <t>キヨス</t>
    </rPh>
    <rPh sb="2" eb="4">
      <t>ダイニ</t>
    </rPh>
    <rPh sb="4" eb="7">
      <t>ショウガッコウ</t>
    </rPh>
    <phoneticPr fontId="2"/>
  </si>
  <si>
    <t>永野小学校</t>
    <rPh sb="0" eb="2">
      <t>ナガノ</t>
    </rPh>
    <rPh sb="2" eb="5">
      <t>ショウガッコウ</t>
    </rPh>
    <phoneticPr fontId="2"/>
  </si>
  <si>
    <t>粕尾小学校</t>
    <rPh sb="0" eb="1">
      <t>カス</t>
    </rPh>
    <rPh sb="1" eb="2">
      <t>オ</t>
    </rPh>
    <rPh sb="2" eb="5">
      <t>ショウガッコウ</t>
    </rPh>
    <phoneticPr fontId="2"/>
  </si>
  <si>
    <t>粟野中学校</t>
    <rPh sb="0" eb="2">
      <t>アワノ</t>
    </rPh>
    <rPh sb="2" eb="3">
      <t>チュウ</t>
    </rPh>
    <rPh sb="3" eb="5">
      <t>ガッコウ</t>
    </rPh>
    <phoneticPr fontId="2"/>
  </si>
  <si>
    <t>鹿沼図書館</t>
    <rPh sb="0" eb="2">
      <t>カヌマ</t>
    </rPh>
    <rPh sb="2" eb="5">
      <t>トショカン</t>
    </rPh>
    <phoneticPr fontId="2"/>
  </si>
  <si>
    <t>東分館</t>
    <rPh sb="0" eb="1">
      <t>ヒガシ</t>
    </rPh>
    <rPh sb="1" eb="3">
      <t>ブンカン</t>
    </rPh>
    <phoneticPr fontId="2"/>
  </si>
  <si>
    <t>粟野館</t>
    <rPh sb="0" eb="2">
      <t>アワノ</t>
    </rPh>
    <rPh sb="2" eb="3">
      <t>カン</t>
    </rPh>
    <phoneticPr fontId="2"/>
  </si>
  <si>
    <t>資料：鹿沼市各図書館調</t>
    <rPh sb="0" eb="2">
      <t>シリョウ</t>
    </rPh>
    <rPh sb="3" eb="6">
      <t>カヌマシ</t>
    </rPh>
    <rPh sb="6" eb="7">
      <t>カク</t>
    </rPh>
    <rPh sb="7" eb="10">
      <t>トショカン</t>
    </rPh>
    <rPh sb="10" eb="11">
      <t>シラ</t>
    </rPh>
    <phoneticPr fontId="2"/>
  </si>
  <si>
    <t>開館日数</t>
    <rPh sb="0" eb="2">
      <t>カイカン</t>
    </rPh>
    <rPh sb="2" eb="4">
      <t>ニッスウ</t>
    </rPh>
    <phoneticPr fontId="2"/>
  </si>
  <si>
    <t>個人</t>
    <rPh sb="0" eb="2">
      <t>コジン</t>
    </rPh>
    <phoneticPr fontId="2"/>
  </si>
  <si>
    <t>粟野地区公民館</t>
    <rPh sb="0" eb="2">
      <t>アワノ</t>
    </rPh>
    <rPh sb="2" eb="4">
      <t>チク</t>
    </rPh>
    <rPh sb="4" eb="7">
      <t>コウミンカン</t>
    </rPh>
    <phoneticPr fontId="2"/>
  </si>
  <si>
    <t>粟野総合運動公園</t>
    <rPh sb="0" eb="2">
      <t>アワノ</t>
    </rPh>
    <rPh sb="2" eb="4">
      <t>ソウゴウ</t>
    </rPh>
    <rPh sb="4" eb="8">
      <t>ウンドウコウエン</t>
    </rPh>
    <phoneticPr fontId="2"/>
  </si>
  <si>
    <t>陸上競技場
（サッカー）</t>
    <rPh sb="0" eb="2">
      <t>リクジョウ</t>
    </rPh>
    <rPh sb="2" eb="5">
      <t>キョウギジョウ</t>
    </rPh>
    <phoneticPr fontId="2"/>
  </si>
  <si>
    <t>ゲートボール場</t>
    <rPh sb="6" eb="7">
      <t>ジョウ</t>
    </rPh>
    <phoneticPr fontId="2"/>
  </si>
  <si>
    <t>大会議室</t>
    <rPh sb="0" eb="1">
      <t>ダイ</t>
    </rPh>
    <rPh sb="1" eb="4">
      <t>カイギシツ</t>
    </rPh>
    <phoneticPr fontId="2"/>
  </si>
  <si>
    <t>サウナ室</t>
    <rPh sb="3" eb="4">
      <t>シツ</t>
    </rPh>
    <phoneticPr fontId="2"/>
  </si>
  <si>
    <t>15-14　　　市民文化センター施設利用状況</t>
  </si>
  <si>
    <t>（各年度末現在）</t>
  </si>
  <si>
    <t>大ホール</t>
  </si>
  <si>
    <t>小ホール</t>
  </si>
  <si>
    <t>リハーサル室</t>
  </si>
  <si>
    <t>大会議室</t>
  </si>
  <si>
    <t>人員</t>
  </si>
  <si>
    <t>中会議室</t>
  </si>
  <si>
    <t>小会議室</t>
  </si>
  <si>
    <t>和室</t>
  </si>
  <si>
    <t>視聴覚室</t>
  </si>
  <si>
    <t>創作室</t>
  </si>
  <si>
    <t>プラネタリウム</t>
  </si>
  <si>
    <t>天体観測室</t>
  </si>
  <si>
    <t>資料：鹿沼市教育委員会調</t>
    <rPh sb="0" eb="2">
      <t>シリョウ</t>
    </rPh>
    <rPh sb="3" eb="6">
      <t>カヌマシ</t>
    </rPh>
    <rPh sb="6" eb="8">
      <t>キョウイク</t>
    </rPh>
    <rPh sb="8" eb="11">
      <t>イインカイ</t>
    </rPh>
    <rPh sb="11" eb="12">
      <t>シラ</t>
    </rPh>
    <phoneticPr fontId="2"/>
  </si>
  <si>
    <t>年　度</t>
    <rPh sb="0" eb="1">
      <t>トシ</t>
    </rPh>
    <rPh sb="2" eb="3">
      <t>タビ</t>
    </rPh>
    <phoneticPr fontId="2"/>
  </si>
  <si>
    <t>利用者数</t>
    <rPh sb="0" eb="2">
      <t>リヨウ</t>
    </rPh>
    <rPh sb="2" eb="3">
      <t>シャ</t>
    </rPh>
    <rPh sb="3" eb="4">
      <t>スウ</t>
    </rPh>
    <phoneticPr fontId="2"/>
  </si>
  <si>
    <t>(各年度末現在）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</si>
  <si>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（各年度末）</t>
    <rPh sb="1" eb="2">
      <t>カク</t>
    </rPh>
    <rPh sb="2" eb="5">
      <t>ネンドマツ</t>
    </rPh>
    <phoneticPr fontId="2"/>
  </si>
  <si>
    <t>資料：経済部調</t>
    <rPh sb="0" eb="2">
      <t>シリョウ</t>
    </rPh>
    <rPh sb="3" eb="5">
      <t>ケイザイ</t>
    </rPh>
    <rPh sb="5" eb="6">
      <t>ブ</t>
    </rPh>
    <rPh sb="6" eb="7">
      <t>シラ</t>
    </rPh>
    <phoneticPr fontId="2"/>
  </si>
  <si>
    <t>(単位:人）</t>
    <rPh sb="1" eb="3">
      <t>タンイ</t>
    </rPh>
    <rPh sb="4" eb="5">
      <t>ニン</t>
    </rPh>
    <phoneticPr fontId="2"/>
  </si>
  <si>
    <t>(各年度末）</t>
    <rPh sb="1" eb="2">
      <t>カク</t>
    </rPh>
    <rPh sb="2" eb="5">
      <t>ネンドマツ</t>
    </rPh>
    <phoneticPr fontId="2"/>
  </si>
  <si>
    <t>宿　　泊</t>
    <rPh sb="0" eb="1">
      <t>ヤド</t>
    </rPh>
    <rPh sb="3" eb="4">
      <t>ハク</t>
    </rPh>
    <phoneticPr fontId="2"/>
  </si>
  <si>
    <t>日帰り入浴</t>
    <rPh sb="0" eb="2">
      <t>ヒガエ</t>
    </rPh>
    <rPh sb="3" eb="5">
      <t>ニュウヨク</t>
    </rPh>
    <phoneticPr fontId="2"/>
  </si>
  <si>
    <t>粟野中学校</t>
    <rPh sb="0" eb="2">
      <t>アワノ</t>
    </rPh>
    <rPh sb="2" eb="5">
      <t>チュウガッコウ</t>
    </rPh>
    <phoneticPr fontId="2"/>
  </si>
  <si>
    <t>年次</t>
    <rPh sb="0" eb="2">
      <t>ネンジ</t>
    </rPh>
    <phoneticPr fontId="2"/>
  </si>
  <si>
    <t>学校数</t>
    <rPh sb="0" eb="2">
      <t>ガッコウ</t>
    </rPh>
    <rPh sb="2" eb="3">
      <t>スウ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</si>
  <si>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</si>
  <si>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</si>
  <si>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</si>
  <si>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</si>
  <si>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本務者</t>
    <rPh sb="0" eb="2">
      <t>ホンム</t>
    </rPh>
    <rPh sb="2" eb="3">
      <t>シャ</t>
    </rPh>
    <phoneticPr fontId="2"/>
  </si>
  <si>
    <t>兼務者</t>
    <rPh sb="0" eb="2">
      <t>ケンム</t>
    </rPh>
    <rPh sb="2" eb="3">
      <t>シャ</t>
    </rPh>
    <phoneticPr fontId="2"/>
  </si>
  <si>
    <t>園数</t>
    <rPh sb="0" eb="1">
      <t>エン</t>
    </rPh>
    <rPh sb="1" eb="2">
      <t>スウ</t>
    </rPh>
    <phoneticPr fontId="2"/>
  </si>
  <si>
    <t>園児数</t>
    <rPh sb="0" eb="2">
      <t>エンジ</t>
    </rPh>
    <rPh sb="2" eb="3">
      <t>スウ</t>
    </rPh>
    <phoneticPr fontId="2"/>
  </si>
  <si>
    <t>小会議室</t>
    <rPh sb="0" eb="1">
      <t>ショウ</t>
    </rPh>
    <rPh sb="1" eb="4">
      <t>カイギシツ</t>
    </rPh>
    <phoneticPr fontId="2"/>
  </si>
  <si>
    <t xml:space="preserve"> 小 学 校</t>
    <rPh sb="1" eb="6">
      <t>ショウガッコウ</t>
    </rPh>
    <phoneticPr fontId="2"/>
  </si>
  <si>
    <t>中 学 校</t>
    <rPh sb="0" eb="5">
      <t>チュウガッコウ</t>
    </rPh>
    <phoneticPr fontId="2"/>
  </si>
  <si>
    <t>（各年5月1日現在）</t>
    <rPh sb="1" eb="2">
      <t>カク</t>
    </rPh>
    <rPh sb="2" eb="3">
      <t>ヘイセイ１２ネン</t>
    </rPh>
    <rPh sb="3" eb="5">
      <t>５ガツ</t>
    </rPh>
    <rPh sb="5" eb="7">
      <t>１ニチ</t>
    </rPh>
    <rPh sb="7" eb="9">
      <t>ゲンザイ</t>
    </rPh>
    <phoneticPr fontId="2"/>
  </si>
  <si>
    <t>（単位：園・学級・人）</t>
    <rPh sb="1" eb="3">
      <t>タンイ</t>
    </rPh>
    <rPh sb="4" eb="5">
      <t>エン</t>
    </rPh>
    <rPh sb="6" eb="8">
      <t>ガッキュウ</t>
    </rPh>
    <rPh sb="9" eb="10">
      <t>ヒト</t>
    </rPh>
    <phoneticPr fontId="2"/>
  </si>
  <si>
    <t>（単位：人・％）</t>
    <rPh sb="1" eb="3">
      <t>タンイ</t>
    </rPh>
    <rPh sb="4" eb="5">
      <t>ヒト</t>
    </rPh>
    <phoneticPr fontId="2"/>
  </si>
  <si>
    <t xml:space="preserve"> 15-9　　　視　聴　覚　資　料　の　推　移</t>
    <rPh sb="20" eb="21">
      <t>スイ</t>
    </rPh>
    <rPh sb="22" eb="23">
      <t>ワタル</t>
    </rPh>
    <phoneticPr fontId="2"/>
  </si>
  <si>
    <t>研修室　　　（和室）</t>
    <rPh sb="0" eb="3">
      <t>ケンシュウシツ</t>
    </rPh>
    <rPh sb="7" eb="9">
      <t>ワシツ</t>
    </rPh>
    <phoneticPr fontId="2"/>
  </si>
  <si>
    <t>資料：鹿沼市立図書館調･図書館東分館・図書館粟野館・広域視聴覚ライブラリー調</t>
    <rPh sb="0" eb="2">
      <t>シリョウ</t>
    </rPh>
    <rPh sb="3" eb="7">
      <t>カヌマシリツ</t>
    </rPh>
    <rPh sb="7" eb="10">
      <t>トショカン</t>
    </rPh>
    <rPh sb="10" eb="11">
      <t>シラ</t>
    </rPh>
    <rPh sb="12" eb="15">
      <t>トショカン</t>
    </rPh>
    <rPh sb="15" eb="16">
      <t>ヒガシ</t>
    </rPh>
    <rPh sb="16" eb="18">
      <t>ブンカン</t>
    </rPh>
    <rPh sb="19" eb="22">
      <t>トショカン</t>
    </rPh>
    <rPh sb="22" eb="24">
      <t>アワノ</t>
    </rPh>
    <rPh sb="24" eb="25">
      <t>カン</t>
    </rPh>
    <rPh sb="26" eb="28">
      <t>コウイキ</t>
    </rPh>
    <rPh sb="28" eb="31">
      <t>シチョウカク</t>
    </rPh>
    <rPh sb="37" eb="38">
      <t>チョウ</t>
    </rPh>
    <phoneticPr fontId="2"/>
  </si>
  <si>
    <t>15-10　　　図  書 の　分　類　別　状　況</t>
    <rPh sb="8" eb="9">
      <t>ズ</t>
    </rPh>
    <rPh sb="11" eb="12">
      <t>ショ</t>
    </rPh>
    <rPh sb="15" eb="16">
      <t>ブン</t>
    </rPh>
    <rPh sb="17" eb="18">
      <t>タグイ</t>
    </rPh>
    <rPh sb="19" eb="20">
      <t>ベツ</t>
    </rPh>
    <rPh sb="21" eb="22">
      <t>ジョウ</t>
    </rPh>
    <rPh sb="23" eb="24">
      <t>イワン</t>
    </rPh>
    <phoneticPr fontId="2"/>
  </si>
  <si>
    <t>15-8　　高等学校進路別卒業者数</t>
    <rPh sb="6" eb="8">
      <t>コウトウ</t>
    </rPh>
    <phoneticPr fontId="2"/>
  </si>
  <si>
    <t>15-7　　中学校進路別卒業者数</t>
    <rPh sb="6" eb="9">
      <t>チュウガッコウ</t>
    </rPh>
    <rPh sb="9" eb="11">
      <t>シンロ</t>
    </rPh>
    <rPh sb="11" eb="12">
      <t>ベツ</t>
    </rPh>
    <rPh sb="12" eb="13">
      <t>ソツ</t>
    </rPh>
    <rPh sb="13" eb="16">
      <t>ギョウシャスウ</t>
    </rPh>
    <phoneticPr fontId="2"/>
  </si>
  <si>
    <t>（各年度末現在）</t>
    <rPh sb="1" eb="2">
      <t>カク</t>
    </rPh>
    <rPh sb="2" eb="4">
      <t>ネンド</t>
    </rPh>
    <rPh sb="4" eb="5">
      <t>マツ</t>
    </rPh>
    <rPh sb="5" eb="7">
      <t>ゲンザイ</t>
    </rPh>
    <phoneticPr fontId="2"/>
  </si>
  <si>
    <t>中会議室</t>
    <rPh sb="0" eb="1">
      <t>チュウ</t>
    </rPh>
    <rPh sb="1" eb="4">
      <t>カイギシツ</t>
    </rPh>
    <phoneticPr fontId="2"/>
  </si>
  <si>
    <t>サッカー場</t>
    <rPh sb="4" eb="5">
      <t>ジョウ</t>
    </rPh>
    <phoneticPr fontId="2"/>
  </si>
  <si>
    <t>中学生以下</t>
    <rPh sb="0" eb="3">
      <t>チュウガクセイ</t>
    </rPh>
    <rPh sb="3" eb="5">
      <t>イカ</t>
    </rPh>
    <phoneticPr fontId="2"/>
  </si>
  <si>
    <t>15-5　　　幼　稚　園　概　況</t>
    <rPh sb="7" eb="12">
      <t>ヨウチエン</t>
    </rPh>
    <rPh sb="13" eb="16">
      <t>ガイキョウ</t>
    </rPh>
    <phoneticPr fontId="2"/>
  </si>
  <si>
    <t>宿泊施設利用人数</t>
    <rPh sb="0" eb="2">
      <t>シュクハク</t>
    </rPh>
    <rPh sb="2" eb="4">
      <t>シセツ</t>
    </rPh>
    <rPh sb="4" eb="6">
      <t>リヨウ</t>
    </rPh>
    <rPh sb="6" eb="8">
      <t>ニンズウ</t>
    </rPh>
    <phoneticPr fontId="2"/>
  </si>
  <si>
    <t>体験施設利用人数</t>
    <rPh sb="0" eb="2">
      <t>タイケン</t>
    </rPh>
    <rPh sb="2" eb="4">
      <t>シセツ</t>
    </rPh>
    <rPh sb="4" eb="6">
      <t>リヨウ</t>
    </rPh>
    <rPh sb="6" eb="8">
      <t>ニンズウ</t>
    </rPh>
    <phoneticPr fontId="2"/>
  </si>
  <si>
    <t>一般利用</t>
    <rPh sb="0" eb="2">
      <t>イッパン</t>
    </rPh>
    <rPh sb="2" eb="4">
      <t>リヨウ</t>
    </rPh>
    <phoneticPr fontId="2"/>
  </si>
  <si>
    <t>学校利用</t>
    <rPh sb="0" eb="2">
      <t>ガッコウ</t>
    </rPh>
    <rPh sb="2" eb="4">
      <t>リヨウ</t>
    </rPh>
    <phoneticPr fontId="2"/>
  </si>
  <si>
    <t>一　般</t>
    <rPh sb="0" eb="1">
      <t>イチ</t>
    </rPh>
    <rPh sb="2" eb="3">
      <t>ハン</t>
    </rPh>
    <phoneticPr fontId="2"/>
  </si>
  <si>
    <t>一般</t>
    <rPh sb="0" eb="2">
      <t>イッパン</t>
    </rPh>
    <phoneticPr fontId="2"/>
  </si>
  <si>
    <t>食生活情報室
（調理室）</t>
  </si>
  <si>
    <t>マルチメディア
ホール</t>
  </si>
  <si>
    <t>粟野地区公民館</t>
  </si>
  <si>
    <t>粕尾地区公民館</t>
  </si>
  <si>
    <t>永野地区公民館</t>
  </si>
  <si>
    <t>清洲地区公民館</t>
  </si>
  <si>
    <t>15-20　　　文化活動交流館施設利用状況</t>
    <rPh sb="8" eb="10">
      <t>ブンカ</t>
    </rPh>
    <rPh sb="10" eb="12">
      <t>カツドウ</t>
    </rPh>
    <rPh sb="12" eb="14">
      <t>コウリュウ</t>
    </rPh>
    <rPh sb="14" eb="15">
      <t>カン</t>
    </rPh>
    <rPh sb="15" eb="17">
      <t>シセツ</t>
    </rPh>
    <rPh sb="17" eb="19">
      <t>リヨウ</t>
    </rPh>
    <rPh sb="19" eb="21">
      <t>ジョウキョウ</t>
    </rPh>
    <phoneticPr fontId="2"/>
  </si>
  <si>
    <t>15-19　　　市民情報センター施設利用状況</t>
    <rPh sb="8" eb="10">
      <t>シミン</t>
    </rPh>
    <rPh sb="10" eb="12">
      <t>ジョウホウ</t>
    </rPh>
    <rPh sb="16" eb="18">
      <t>シセツ</t>
    </rPh>
    <rPh sb="18" eb="20">
      <t>リヨウ</t>
    </rPh>
    <rPh sb="20" eb="22">
      <t>ジョウキョウ</t>
    </rPh>
    <phoneticPr fontId="2"/>
  </si>
  <si>
    <t>15-18　　　川 上 澄 生 美 術 館 入 館 者 数</t>
    <rPh sb="8" eb="11">
      <t>カワカミ</t>
    </rPh>
    <rPh sb="12" eb="15">
      <t>スミオ</t>
    </rPh>
    <rPh sb="16" eb="21">
      <t>ビジュツカン</t>
    </rPh>
    <rPh sb="22" eb="25">
      <t>ニュウカン</t>
    </rPh>
    <rPh sb="26" eb="27">
      <t>シャ</t>
    </rPh>
    <rPh sb="28" eb="29">
      <t>スウ</t>
    </rPh>
    <phoneticPr fontId="2"/>
  </si>
  <si>
    <t>15-17　　　文　化　財　指　定　状　況</t>
    <rPh sb="8" eb="13">
      <t>ブンカザイ</t>
    </rPh>
    <rPh sb="14" eb="17">
      <t>シテイ</t>
    </rPh>
    <rPh sb="18" eb="21">
      <t>ジョウキョウ</t>
    </rPh>
    <phoneticPr fontId="2"/>
  </si>
  <si>
    <t>資料：市民部調</t>
    <rPh sb="0" eb="2">
      <t>シリョウ</t>
    </rPh>
    <rPh sb="3" eb="5">
      <t>シミン</t>
    </rPh>
    <rPh sb="5" eb="6">
      <t>ブ</t>
    </rPh>
    <rPh sb="6" eb="7">
      <t>シラ</t>
    </rPh>
    <phoneticPr fontId="2"/>
  </si>
  <si>
    <t>東部台地区公民館</t>
    <rPh sb="0" eb="2">
      <t>トウブ</t>
    </rPh>
    <rPh sb="2" eb="3">
      <t>ダイ</t>
    </rPh>
    <rPh sb="3" eb="5">
      <t>チク</t>
    </rPh>
    <rPh sb="5" eb="8">
      <t>コウミンカン</t>
    </rPh>
    <phoneticPr fontId="2"/>
  </si>
  <si>
    <t>多目的ギャラリー
（展示室）</t>
    <rPh sb="0" eb="3">
      <t>タモクテキ</t>
    </rPh>
    <phoneticPr fontId="2"/>
  </si>
  <si>
    <t>資料：鹿沼市教育委員会調</t>
    <rPh sb="3" eb="5">
      <t>カヌマ</t>
    </rPh>
    <rPh sb="5" eb="6">
      <t>シ</t>
    </rPh>
    <rPh sb="6" eb="8">
      <t>キョウイク</t>
    </rPh>
    <rPh sb="8" eb="10">
      <t>イイン</t>
    </rPh>
    <rPh sb="10" eb="11">
      <t>カイ</t>
    </rPh>
    <phoneticPr fontId="2"/>
  </si>
  <si>
    <t>2年</t>
    <rPh sb="1" eb="2">
      <t>ネン</t>
    </rPh>
    <phoneticPr fontId="2"/>
  </si>
  <si>
    <t>児　　　童　　　数</t>
    <rPh sb="0" eb="1">
      <t>ジ</t>
    </rPh>
    <rPh sb="4" eb="5">
      <t>ワラベ</t>
    </rPh>
    <rPh sb="8" eb="9">
      <t>スウ</t>
    </rPh>
    <phoneticPr fontId="2"/>
  </si>
  <si>
    <t>生　　　徒　　　数</t>
    <rPh sb="0" eb="1">
      <t>ショウ</t>
    </rPh>
    <rPh sb="4" eb="5">
      <t>ト</t>
    </rPh>
    <rPh sb="8" eb="9">
      <t>カズ</t>
    </rPh>
    <phoneticPr fontId="2"/>
  </si>
  <si>
    <t>15-22 　　まちなか交流プラザ施設利用状況</t>
    <rPh sb="12" eb="14">
      <t>コウリュウ</t>
    </rPh>
    <rPh sb="17" eb="19">
      <t>シセツ</t>
    </rPh>
    <rPh sb="19" eb="21">
      <t>リヨウ</t>
    </rPh>
    <rPh sb="21" eb="23">
      <t>ジョウキョウ</t>
    </rPh>
    <phoneticPr fontId="2"/>
  </si>
  <si>
    <t>15-23 　　前日光ハイランドロッジ施設利用状況</t>
    <rPh sb="8" eb="9">
      <t>マエ</t>
    </rPh>
    <rPh sb="9" eb="11">
      <t>ニッコウ</t>
    </rPh>
    <rPh sb="19" eb="21">
      <t>シセツ</t>
    </rPh>
    <rPh sb="21" eb="23">
      <t>リヨウ</t>
    </rPh>
    <rPh sb="23" eb="25">
      <t>ジョウキョウ</t>
    </rPh>
    <phoneticPr fontId="2"/>
  </si>
  <si>
    <t>15-24 　　自然体験交流センター施設利用状況</t>
    <rPh sb="8" eb="10">
      <t>シゼン</t>
    </rPh>
    <rPh sb="10" eb="12">
      <t>タイケン</t>
    </rPh>
    <rPh sb="12" eb="14">
      <t>コウリュウ</t>
    </rPh>
    <rPh sb="18" eb="20">
      <t>シセツ</t>
    </rPh>
    <rPh sb="20" eb="22">
      <t>リヨウ</t>
    </rPh>
    <rPh sb="22" eb="24">
      <t>ジョウキョウ</t>
    </rPh>
    <phoneticPr fontId="2"/>
  </si>
  <si>
    <t>国登録</t>
    <rPh sb="0" eb="1">
      <t>クニ</t>
    </rPh>
    <rPh sb="1" eb="3">
      <t>トウロク</t>
    </rPh>
    <phoneticPr fontId="2"/>
  </si>
  <si>
    <t>フットサル場</t>
    <rPh sb="5" eb="6">
      <t>ジョウ</t>
    </rPh>
    <phoneticPr fontId="2"/>
  </si>
  <si>
    <t>市民活動情報室</t>
    <rPh sb="2" eb="4">
      <t>カツドウ</t>
    </rPh>
    <phoneticPr fontId="2"/>
  </si>
  <si>
    <t>職員数
（本務者）</t>
    <rPh sb="0" eb="3">
      <t>ショクインスウ</t>
    </rPh>
    <rPh sb="5" eb="7">
      <t>ホンム</t>
    </rPh>
    <rPh sb="7" eb="8">
      <t>シャ</t>
    </rPh>
    <phoneticPr fontId="2"/>
  </si>
  <si>
    <t>その他</t>
    <rPh sb="2" eb="3">
      <t>タ</t>
    </rPh>
    <phoneticPr fontId="2"/>
  </si>
  <si>
    <t>(各年度末）</t>
    <rPh sb="1" eb="2">
      <t>カク</t>
    </rPh>
    <rPh sb="2" eb="3">
      <t>ネン</t>
    </rPh>
    <rPh sb="3" eb="4">
      <t>ド</t>
    </rPh>
    <rPh sb="4" eb="5">
      <t>スエ</t>
    </rPh>
    <phoneticPr fontId="2"/>
  </si>
  <si>
    <t>小計</t>
    <rPh sb="0" eb="2">
      <t>ショウケイ</t>
    </rPh>
    <phoneticPr fontId="2"/>
  </si>
  <si>
    <t>平成25年度</t>
    <rPh sb="0" eb="2">
      <t>ヘイセイ</t>
    </rPh>
    <rPh sb="4" eb="6">
      <t>ネンド</t>
    </rPh>
    <phoneticPr fontId="2"/>
  </si>
  <si>
    <t>館外貸出点数</t>
    <rPh sb="0" eb="1">
      <t>カン</t>
    </rPh>
    <rPh sb="1" eb="2">
      <t>ガイ</t>
    </rPh>
    <rPh sb="2" eb="4">
      <t>カシダシ</t>
    </rPh>
    <rPh sb="4" eb="6">
      <t>テンスウ</t>
    </rPh>
    <phoneticPr fontId="2"/>
  </si>
  <si>
    <t>（各年5月1日現在）</t>
    <rPh sb="1" eb="3">
      <t>カクネン</t>
    </rPh>
    <rPh sb="3" eb="5">
      <t>５ガツ</t>
    </rPh>
    <rPh sb="5" eb="7">
      <t>１ニチ</t>
    </rPh>
    <rPh sb="7" eb="9">
      <t>ゲンザイ</t>
    </rPh>
    <phoneticPr fontId="2"/>
  </si>
  <si>
    <t>（各年5月1日現在）</t>
    <rPh sb="1" eb="2">
      <t>カク</t>
    </rPh>
    <rPh sb="2" eb="3">
      <t>ネン</t>
    </rPh>
    <rPh sb="3" eb="5">
      <t>５ガツ</t>
    </rPh>
    <rPh sb="5" eb="7">
      <t>１ニチ</t>
    </rPh>
    <rPh sb="7" eb="9">
      <t>ゲンザイ</t>
    </rPh>
    <phoneticPr fontId="2"/>
  </si>
  <si>
    <t>平成26年度</t>
    <rPh sb="0" eb="2">
      <t>ヘイセイ</t>
    </rPh>
    <rPh sb="4" eb="6">
      <t>ネンド</t>
    </rPh>
    <phoneticPr fontId="2"/>
  </si>
  <si>
    <t>小学校児童数</t>
    <rPh sb="0" eb="3">
      <t>ショウガッコウ</t>
    </rPh>
    <rPh sb="3" eb="5">
      <t>ジドウ</t>
    </rPh>
    <rPh sb="5" eb="6">
      <t>スウ</t>
    </rPh>
    <phoneticPr fontId="2"/>
  </si>
  <si>
    <t>中学校生徒数</t>
    <rPh sb="0" eb="3">
      <t>チュウガッコウ</t>
    </rPh>
    <rPh sb="3" eb="6">
      <t>セイトスウ</t>
    </rPh>
    <phoneticPr fontId="2"/>
  </si>
  <si>
    <t>小学校教員数</t>
    <rPh sb="0" eb="3">
      <t>ショウガッコウ</t>
    </rPh>
    <rPh sb="3" eb="5">
      <t>キョウイン</t>
    </rPh>
    <rPh sb="5" eb="6">
      <t>スウ</t>
    </rPh>
    <phoneticPr fontId="2"/>
  </si>
  <si>
    <t>中学校教員数</t>
    <rPh sb="0" eb="3">
      <t>チュウガッコウ</t>
    </rPh>
    <rPh sb="3" eb="5">
      <t>キョウイン</t>
    </rPh>
    <rPh sb="5" eb="6">
      <t>スウ</t>
    </rPh>
    <phoneticPr fontId="2"/>
  </si>
  <si>
    <t>大人
利用人数</t>
    <rPh sb="0" eb="2">
      <t>オトナ</t>
    </rPh>
    <rPh sb="3" eb="5">
      <t>リヨウ</t>
    </rPh>
    <rPh sb="5" eb="7">
      <t>ニンズウ</t>
    </rPh>
    <phoneticPr fontId="2"/>
  </si>
  <si>
    <t>小人
利用人数</t>
    <rPh sb="0" eb="1">
      <t>ショウ</t>
    </rPh>
    <rPh sb="1" eb="2">
      <t>ジン</t>
    </rPh>
    <rPh sb="3" eb="5">
      <t>リヨウ</t>
    </rPh>
    <rPh sb="5" eb="7">
      <t>ニンズウ</t>
    </rPh>
    <phoneticPr fontId="2"/>
  </si>
  <si>
    <t>幼児
利用人数</t>
    <rPh sb="0" eb="2">
      <t>ヨウジ</t>
    </rPh>
    <rPh sb="3" eb="5">
      <t>リヨウ</t>
    </rPh>
    <rPh sb="5" eb="7">
      <t>ニンズウ</t>
    </rPh>
    <phoneticPr fontId="2"/>
  </si>
  <si>
    <t>-</t>
    <phoneticPr fontId="2"/>
  </si>
  <si>
    <t>専修学校（一般課程）等入学者</t>
    <rPh sb="0" eb="2">
      <t>センシュウ</t>
    </rPh>
    <rPh sb="2" eb="4">
      <t>ガッコウ</t>
    </rPh>
    <rPh sb="5" eb="7">
      <t>イッパン</t>
    </rPh>
    <rPh sb="7" eb="9">
      <t>カテイ</t>
    </rPh>
    <rPh sb="10" eb="11">
      <t>ナド</t>
    </rPh>
    <rPh sb="11" eb="13">
      <t>ニュウガク</t>
    </rPh>
    <rPh sb="13" eb="14">
      <t>シャ</t>
    </rPh>
    <phoneticPr fontId="2"/>
  </si>
  <si>
    <t>就職者</t>
    <rPh sb="0" eb="2">
      <t>シュウショク</t>
    </rPh>
    <rPh sb="2" eb="3">
      <t>シャ</t>
    </rPh>
    <phoneticPr fontId="2"/>
  </si>
  <si>
    <t>就職進学者（再掲）</t>
    <rPh sb="0" eb="2">
      <t>シュウショク</t>
    </rPh>
    <rPh sb="2" eb="5">
      <t>シンガクシャ</t>
    </rPh>
    <rPh sb="6" eb="8">
      <t>サイケイ</t>
    </rPh>
    <phoneticPr fontId="2"/>
  </si>
  <si>
    <t>高等学校等
進学者</t>
    <rPh sb="0" eb="2">
      <t>コウトウ</t>
    </rPh>
    <rPh sb="2" eb="4">
      <t>ガッコウ</t>
    </rPh>
    <rPh sb="4" eb="5">
      <t>ナド</t>
    </rPh>
    <rPh sb="6" eb="8">
      <t>シンガク</t>
    </rPh>
    <rPh sb="8" eb="9">
      <t>シャ</t>
    </rPh>
    <phoneticPr fontId="2"/>
  </si>
  <si>
    <t>大学等進学者</t>
    <rPh sb="0" eb="2">
      <t>ダイガク</t>
    </rPh>
    <rPh sb="2" eb="3">
      <t>ナド</t>
    </rPh>
    <rPh sb="3" eb="5">
      <t>シンガク</t>
    </rPh>
    <rPh sb="5" eb="6">
      <t>シャ</t>
    </rPh>
    <phoneticPr fontId="2"/>
  </si>
  <si>
    <t>大学等進学率（％）</t>
    <rPh sb="0" eb="2">
      <t>ダイガク</t>
    </rPh>
    <rPh sb="2" eb="3">
      <t>ナド</t>
    </rPh>
    <rPh sb="3" eb="5">
      <t>シンガク</t>
    </rPh>
    <rPh sb="5" eb="6">
      <t>リツ</t>
    </rPh>
    <phoneticPr fontId="2"/>
  </si>
  <si>
    <t>高等学校等進学率（％）</t>
    <rPh sb="0" eb="2">
      <t>コウトウ</t>
    </rPh>
    <rPh sb="2" eb="4">
      <t>ガッコウ</t>
    </rPh>
    <rPh sb="4" eb="5">
      <t>ナド</t>
    </rPh>
    <rPh sb="5" eb="7">
      <t>シンガク</t>
    </rPh>
    <rPh sb="7" eb="8">
      <t>リツ</t>
    </rPh>
    <phoneticPr fontId="2"/>
  </si>
  <si>
    <t>年　　度</t>
    <rPh sb="0" eb="1">
      <t>トシ</t>
    </rPh>
    <rPh sb="3" eb="4">
      <t>ド</t>
    </rPh>
    <phoneticPr fontId="2"/>
  </si>
  <si>
    <t>件　数</t>
    <rPh sb="0" eb="1">
      <t>ケン</t>
    </rPh>
    <rPh sb="2" eb="3">
      <t>スウ</t>
    </rPh>
    <phoneticPr fontId="2"/>
  </si>
  <si>
    <t>人　数</t>
    <rPh sb="0" eb="1">
      <t>ヒト</t>
    </rPh>
    <rPh sb="2" eb="3">
      <t>スウ</t>
    </rPh>
    <phoneticPr fontId="2"/>
  </si>
  <si>
    <t>件　　数</t>
    <rPh sb="0" eb="1">
      <t>ケン</t>
    </rPh>
    <rPh sb="3" eb="4">
      <t>スウ</t>
    </rPh>
    <phoneticPr fontId="2"/>
  </si>
  <si>
    <t>1年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</si>
  <si>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</si>
  <si>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</si>
  <si>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</si>
  <si>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</si>
  <si>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15-3　　　市　内　小　中　学　校　の　概　況</t>
    <rPh sb="7" eb="8">
      <t>シ</t>
    </rPh>
    <rPh sb="9" eb="10">
      <t>ウチ</t>
    </rPh>
    <rPh sb="11" eb="12">
      <t>ショウ</t>
    </rPh>
    <rPh sb="13" eb="14">
      <t>ナカ</t>
    </rPh>
    <phoneticPr fontId="2"/>
  </si>
  <si>
    <t>23年度</t>
    <rPh sb="2" eb="3">
      <t>ネン</t>
    </rPh>
    <rPh sb="3" eb="4">
      <t>ド</t>
    </rPh>
    <phoneticPr fontId="2"/>
  </si>
  <si>
    <t>24年度</t>
    <rPh sb="2" eb="3">
      <t>ネン</t>
    </rPh>
    <rPh sb="3" eb="4">
      <t>ド</t>
    </rPh>
    <phoneticPr fontId="2"/>
  </si>
  <si>
    <t>25年度</t>
    <rPh sb="2" eb="3">
      <t>ネン</t>
    </rPh>
    <rPh sb="3" eb="4">
      <t>ド</t>
    </rPh>
    <phoneticPr fontId="2"/>
  </si>
  <si>
    <t>26年度</t>
    <rPh sb="2" eb="3">
      <t>ネン</t>
    </rPh>
    <rPh sb="3" eb="4">
      <t>ド</t>
    </rPh>
    <phoneticPr fontId="2"/>
  </si>
  <si>
    <t>粟野小学校</t>
    <rPh sb="0" eb="2">
      <t>アワノ</t>
    </rPh>
    <rPh sb="2" eb="5">
      <t>ショウガッコウ</t>
    </rPh>
    <phoneticPr fontId="2"/>
  </si>
  <si>
    <t>　　　　　　　15-6　　　児　童　・　生　徒　の　体　位　</t>
    <rPh sb="26" eb="27">
      <t>カラダ</t>
    </rPh>
    <rPh sb="28" eb="29">
      <t>イ</t>
    </rPh>
    <phoneticPr fontId="2"/>
  </si>
  <si>
    <t>27年度</t>
    <rPh sb="2" eb="3">
      <t>ネン</t>
    </rPh>
    <rPh sb="3" eb="4">
      <t>ド</t>
    </rPh>
    <phoneticPr fontId="2"/>
  </si>
  <si>
    <t>平成27年度</t>
    <rPh sb="0" eb="2">
      <t>ヘイセイ</t>
    </rPh>
    <rPh sb="4" eb="6">
      <t>ネンド</t>
    </rPh>
    <phoneticPr fontId="2"/>
  </si>
  <si>
    <t>－</t>
  </si>
  <si>
    <t>会議室A　　　　</t>
    <phoneticPr fontId="2"/>
  </si>
  <si>
    <t>会議室B</t>
    <phoneticPr fontId="2"/>
  </si>
  <si>
    <t>イベントホール</t>
    <phoneticPr fontId="2"/>
  </si>
  <si>
    <t>資料：鹿沼市教育委員会（施設台帳）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</si>
  <si>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>資料：鹿沼市教育委員会（施設台帳） 　</t>
    <rPh sb="0" eb="2">
      <t>シリョウ</t>
    </rPh>
    <rPh sb="3" eb="6">
      <t>カヌマシ</t>
    </rPh>
    <rPh sb="6" eb="8">
      <t>キョウイク</t>
    </rPh>
    <rPh sb="8" eb="11">
      <t>イインカイ</t>
    </rPh>
    <rPh sb="12" eb="14">
      <t>シセツ</t>
    </rPh>
    <rPh sb="14" eb="16">
      <t>ダイチョウ</t>
    </rPh>
    <phoneticPr fontId="2"/>
  </si>
  <si>
    <t xml:space="preserve">   　   市指定無形民俗文化財は12件あるが保存団体は15団体</t>
    <rPh sb="7" eb="8">
      <t>シ</t>
    </rPh>
    <rPh sb="8" eb="10">
      <t>シテイ</t>
    </rPh>
    <rPh sb="10" eb="12">
      <t>ムケイ</t>
    </rPh>
    <rPh sb="12" eb="14">
      <t>ミンゾク</t>
    </rPh>
    <rPh sb="14" eb="17">
      <t>ブンカザイ</t>
    </rPh>
    <rPh sb="20" eb="21">
      <t>ケン</t>
    </rPh>
    <rPh sb="24" eb="26">
      <t>ホゾン</t>
    </rPh>
    <rPh sb="26" eb="28">
      <t>ダンタイ</t>
    </rPh>
    <rPh sb="31" eb="33">
      <t>ダンタイ</t>
    </rPh>
    <phoneticPr fontId="2"/>
  </si>
  <si>
    <t>　(注）国選択無形民俗文化財3件のうち、1件は県指定、1件は市指定と重複している</t>
    <rPh sb="2" eb="3">
      <t>チュウ</t>
    </rPh>
    <rPh sb="7" eb="9">
      <t>ムケイ</t>
    </rPh>
    <rPh sb="9" eb="10">
      <t>ミンゾク</t>
    </rPh>
    <rPh sb="10" eb="11">
      <t>ゾク</t>
    </rPh>
    <rPh sb="11" eb="14">
      <t>ブンカザイ</t>
    </rPh>
    <rPh sb="15" eb="16">
      <t>ケン</t>
    </rPh>
    <rPh sb="21" eb="22">
      <t>ケン</t>
    </rPh>
    <rPh sb="23" eb="24">
      <t>ケン</t>
    </rPh>
    <rPh sb="24" eb="26">
      <t>シテイ</t>
    </rPh>
    <rPh sb="28" eb="29">
      <t>ケン</t>
    </rPh>
    <rPh sb="30" eb="31">
      <t>シ</t>
    </rPh>
    <rPh sb="31" eb="33">
      <t>シテイ</t>
    </rPh>
    <rPh sb="34" eb="36">
      <t>チョウフク</t>
    </rPh>
    <phoneticPr fontId="2"/>
  </si>
  <si>
    <t>鹿沼平均</t>
    <rPh sb="0" eb="2">
      <t>カヌマ</t>
    </rPh>
    <rPh sb="2" eb="4">
      <t>ヘイキン</t>
    </rPh>
    <phoneticPr fontId="2"/>
  </si>
  <si>
    <t>資料：学校基本調査報告書</t>
    <rPh sb="0" eb="2">
      <t>シリョウ</t>
    </rPh>
    <rPh sb="3" eb="5">
      <t>ガッコウ</t>
    </rPh>
    <rPh sb="5" eb="7">
      <t>キホン</t>
    </rPh>
    <rPh sb="7" eb="9">
      <t>チョウサ</t>
    </rPh>
    <rPh sb="9" eb="12">
      <t>ホウコクショ</t>
    </rPh>
    <phoneticPr fontId="2"/>
  </si>
  <si>
    <r>
      <t>　</t>
    </r>
    <r>
      <rPr>
        <b/>
        <sz val="24"/>
        <rFont val="Century"/>
        <family val="1"/>
      </rPr>
      <t>15</t>
    </r>
    <r>
      <rPr>
        <b/>
        <sz val="24"/>
        <rFont val="ＭＳ Ｐ明朝"/>
        <family val="1"/>
        <charset val="128"/>
      </rPr>
      <t>　教育・文化</t>
    </r>
    <r>
      <rPr>
        <sz val="24"/>
        <rFont val="Century"/>
        <family val="1"/>
      </rPr>
      <t xml:space="preserve"> </t>
    </r>
    <rPh sb="4" eb="6">
      <t>キョウイク</t>
    </rPh>
    <rPh sb="7" eb="9">
      <t>ブンカ</t>
    </rPh>
    <phoneticPr fontId="2"/>
  </si>
  <si>
    <t>(注）　24年度から研修室は事務室、創作室は作業室となり、貸館停止となっている。</t>
    <rPh sb="1" eb="2">
      <t>チュウ</t>
    </rPh>
    <rPh sb="6" eb="7">
      <t>ネン</t>
    </rPh>
    <rPh sb="7" eb="8">
      <t>ド</t>
    </rPh>
    <rPh sb="10" eb="13">
      <t>ケンシュウシツ</t>
    </rPh>
    <rPh sb="14" eb="17">
      <t>ジムシツ</t>
    </rPh>
    <rPh sb="18" eb="20">
      <t>ソウサク</t>
    </rPh>
    <rPh sb="20" eb="21">
      <t>シツ</t>
    </rPh>
    <rPh sb="22" eb="25">
      <t>サギョウシツ</t>
    </rPh>
    <rPh sb="29" eb="30">
      <t>カシ</t>
    </rPh>
    <rPh sb="30" eb="31">
      <t>カン</t>
    </rPh>
    <rPh sb="31" eb="33">
      <t>テイシ</t>
    </rPh>
    <phoneticPr fontId="2"/>
  </si>
  <si>
    <t>（注）　石蔵は平成25年10月から貸出中止</t>
    <rPh sb="1" eb="2">
      <t>チュウ</t>
    </rPh>
    <rPh sb="4" eb="5">
      <t>イシ</t>
    </rPh>
    <rPh sb="5" eb="6">
      <t>グラ</t>
    </rPh>
    <rPh sb="7" eb="9">
      <t>ヘイセイ</t>
    </rPh>
    <rPh sb="11" eb="12">
      <t>ネン</t>
    </rPh>
    <rPh sb="14" eb="15">
      <t>ガツ</t>
    </rPh>
    <rPh sb="17" eb="19">
      <t>カシダシ</t>
    </rPh>
    <rPh sb="19" eb="21">
      <t>チュウシ</t>
    </rPh>
    <phoneticPr fontId="2"/>
  </si>
  <si>
    <t>27表　小学校の児童数・教員数の推移</t>
    <rPh sb="2" eb="3">
      <t>ヒョウ</t>
    </rPh>
    <rPh sb="4" eb="7">
      <t>ショウガッコウ</t>
    </rPh>
    <rPh sb="8" eb="10">
      <t>ジドウ</t>
    </rPh>
    <rPh sb="10" eb="11">
      <t>スウ</t>
    </rPh>
    <rPh sb="12" eb="14">
      <t>キョウイン</t>
    </rPh>
    <rPh sb="14" eb="15">
      <t>スウ</t>
    </rPh>
    <rPh sb="16" eb="18">
      <t>スイイ</t>
    </rPh>
    <phoneticPr fontId="2"/>
  </si>
  <si>
    <t>28表　中学校の生徒数・教員数の推移</t>
    <rPh sb="2" eb="3">
      <t>ヒョウ</t>
    </rPh>
    <rPh sb="4" eb="7">
      <t>チュウガッコウ</t>
    </rPh>
    <rPh sb="8" eb="11">
      <t>セイトスウ</t>
    </rPh>
    <rPh sb="12" eb="14">
      <t>キョウイン</t>
    </rPh>
    <rPh sb="14" eb="15">
      <t>スウ</t>
    </rPh>
    <rPh sb="16" eb="18">
      <t>スイイ</t>
    </rPh>
    <phoneticPr fontId="2"/>
  </si>
  <si>
    <r>
      <t>登録者数（累計）</t>
    </r>
    <r>
      <rPr>
        <sz val="9"/>
        <rFont val="ＭＳ Ｐ明朝"/>
        <family val="1"/>
        <charset val="128"/>
      </rPr>
      <t xml:space="preserve"> ※</t>
    </r>
    <rPh sb="0" eb="2">
      <t>トウロク</t>
    </rPh>
    <rPh sb="2" eb="3">
      <t>シャ</t>
    </rPh>
    <rPh sb="3" eb="4">
      <t>スウ</t>
    </rPh>
    <rPh sb="5" eb="7">
      <t>ルイケイ</t>
    </rPh>
    <phoneticPr fontId="2"/>
  </si>
  <si>
    <t>（注1）　※印は、全館共通のため区分ができない</t>
    <rPh sb="1" eb="2">
      <t>チュウ</t>
    </rPh>
    <rPh sb="6" eb="7">
      <t>シルシ</t>
    </rPh>
    <rPh sb="9" eb="11">
      <t>ゼンカン</t>
    </rPh>
    <rPh sb="11" eb="13">
      <t>キョウツウ</t>
    </rPh>
    <rPh sb="16" eb="18">
      <t>クブン</t>
    </rPh>
    <phoneticPr fontId="2"/>
  </si>
  <si>
    <t>平成28年度</t>
    <rPh sb="0" eb="2">
      <t>ヘイセイ</t>
    </rPh>
    <rPh sb="4" eb="6">
      <t>ネンド</t>
    </rPh>
    <phoneticPr fontId="2"/>
  </si>
  <si>
    <t>プール</t>
    <phoneticPr fontId="2"/>
  </si>
  <si>
    <t>-</t>
    <phoneticPr fontId="2"/>
  </si>
  <si>
    <t>-</t>
    <phoneticPr fontId="2"/>
  </si>
  <si>
    <t>LD</t>
    <phoneticPr fontId="2"/>
  </si>
  <si>
    <t>１６ミリ
フィルム</t>
    <phoneticPr fontId="2"/>
  </si>
  <si>
    <t>DVD</t>
    <phoneticPr fontId="2"/>
  </si>
  <si>
    <t>ビデオ
テープ</t>
    <phoneticPr fontId="2"/>
  </si>
  <si>
    <t>カセット
テープ</t>
    <phoneticPr fontId="2"/>
  </si>
  <si>
    <t>CD</t>
    <phoneticPr fontId="2"/>
  </si>
  <si>
    <t>ﾚﾌｧﾚﾝｽ</t>
    <phoneticPr fontId="2"/>
  </si>
  <si>
    <t>-</t>
    <phoneticPr fontId="2"/>
  </si>
  <si>
    <t>年　　度</t>
    <phoneticPr fontId="2"/>
  </si>
  <si>
    <t>多目的広場</t>
    <phoneticPr fontId="2"/>
  </si>
  <si>
    <t>テニスコート</t>
    <phoneticPr fontId="2"/>
  </si>
  <si>
    <t>テニスコート</t>
    <phoneticPr fontId="2"/>
  </si>
  <si>
    <t>メイン
アリーナ</t>
    <phoneticPr fontId="2"/>
  </si>
  <si>
    <t>サブ
アリーナ</t>
    <phoneticPr fontId="2"/>
  </si>
  <si>
    <t>1(2)</t>
    <phoneticPr fontId="2"/>
  </si>
  <si>
    <t>年　　度</t>
    <phoneticPr fontId="2"/>
  </si>
  <si>
    <t>マルチメディア
講義室</t>
    <phoneticPr fontId="2"/>
  </si>
  <si>
    <t>学習室１</t>
    <phoneticPr fontId="2"/>
  </si>
  <si>
    <t>子育て情報室</t>
    <phoneticPr fontId="2"/>
  </si>
  <si>
    <t xml:space="preserve">マルチメディア
ヘルスケアルーム </t>
    <phoneticPr fontId="2"/>
  </si>
  <si>
    <t>年　度</t>
    <phoneticPr fontId="2"/>
  </si>
  <si>
    <t>第２和室</t>
    <phoneticPr fontId="2"/>
  </si>
  <si>
    <t>第１和室</t>
    <phoneticPr fontId="2"/>
  </si>
  <si>
    <t>ギャラリー</t>
    <phoneticPr fontId="2"/>
  </si>
  <si>
    <t>－</t>
    <phoneticPr fontId="2"/>
  </si>
  <si>
    <t>（注）上粕尾小学校は平成29年3月31日に閉校</t>
    <rPh sb="1" eb="2">
      <t>チュウ</t>
    </rPh>
    <rPh sb="3" eb="4">
      <t>カミ</t>
    </rPh>
    <rPh sb="4" eb="5">
      <t>カス</t>
    </rPh>
    <rPh sb="5" eb="6">
      <t>オ</t>
    </rPh>
    <rPh sb="6" eb="9">
      <t>ショウガッコウ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ヘイコウ</t>
    </rPh>
    <phoneticPr fontId="2"/>
  </si>
  <si>
    <t>教員一人あたり児童数</t>
    <rPh sb="0" eb="2">
      <t>キョウイン</t>
    </rPh>
    <rPh sb="2" eb="4">
      <t>ヒトリ</t>
    </rPh>
    <rPh sb="7" eb="9">
      <t>ジドウ</t>
    </rPh>
    <rPh sb="9" eb="10">
      <t>スウ</t>
    </rPh>
    <phoneticPr fontId="2"/>
  </si>
  <si>
    <t>教員一人あたり生徒数</t>
    <rPh sb="0" eb="2">
      <t>キョウイン</t>
    </rPh>
    <rPh sb="2" eb="4">
      <t>ヒトリ</t>
    </rPh>
    <rPh sb="7" eb="10">
      <t>セイトスウ</t>
    </rPh>
    <phoneticPr fontId="2"/>
  </si>
  <si>
    <t>-</t>
    <phoneticPr fontId="2"/>
  </si>
  <si>
    <t>(単位：団体 ・人）</t>
    <rPh sb="1" eb="3">
      <t>タンイ</t>
    </rPh>
    <rPh sb="4" eb="6">
      <t>ダンタイ</t>
    </rPh>
    <rPh sb="8" eb="9">
      <t>ニン</t>
    </rPh>
    <phoneticPr fontId="2"/>
  </si>
  <si>
    <t>ＰＴＡ</t>
    <phoneticPr fontId="2"/>
  </si>
  <si>
    <t>子ども会育成会</t>
    <rPh sb="0" eb="1">
      <t>コ</t>
    </rPh>
    <rPh sb="3" eb="4">
      <t>カイ</t>
    </rPh>
    <rPh sb="4" eb="7">
      <t>イクセイカイ</t>
    </rPh>
    <phoneticPr fontId="2"/>
  </si>
  <si>
    <t>体育協会</t>
    <rPh sb="0" eb="2">
      <t>タイイク</t>
    </rPh>
    <rPh sb="2" eb="4">
      <t>キョウカイ</t>
    </rPh>
    <phoneticPr fontId="2"/>
  </si>
  <si>
    <t>スポーツ少年団</t>
    <rPh sb="4" eb="7">
      <t>ショウネンダン</t>
    </rPh>
    <phoneticPr fontId="2"/>
  </si>
  <si>
    <t>青年団体</t>
    <rPh sb="0" eb="2">
      <t>セイネン</t>
    </rPh>
    <rPh sb="2" eb="4">
      <t>ダンタイ</t>
    </rPh>
    <phoneticPr fontId="2"/>
  </si>
  <si>
    <t>団体数</t>
    <rPh sb="0" eb="2">
      <t>ダンタイ</t>
    </rPh>
    <rPh sb="2" eb="3">
      <t>スウ</t>
    </rPh>
    <phoneticPr fontId="2"/>
  </si>
  <si>
    <t>会員数</t>
    <rPh sb="0" eb="3">
      <t>カイインスウ</t>
    </rPh>
    <phoneticPr fontId="2"/>
  </si>
  <si>
    <t>支部数</t>
    <rPh sb="0" eb="2">
      <t>シブ</t>
    </rPh>
    <rPh sb="2" eb="3">
      <t>スウ</t>
    </rPh>
    <phoneticPr fontId="2"/>
  </si>
  <si>
    <t>競技団体</t>
    <rPh sb="0" eb="2">
      <t>キョウギ</t>
    </rPh>
    <rPh sb="2" eb="4">
      <t>ダンタイ</t>
    </rPh>
    <phoneticPr fontId="2"/>
  </si>
  <si>
    <t>団数</t>
    <rPh sb="0" eb="1">
      <t>ダン</t>
    </rPh>
    <rPh sb="1" eb="2">
      <t>スウ</t>
    </rPh>
    <phoneticPr fontId="2"/>
  </si>
  <si>
    <t>団員数</t>
    <rPh sb="0" eb="2">
      <t>ダンイン</t>
    </rPh>
    <rPh sb="2" eb="3">
      <t>スウ</t>
    </rPh>
    <phoneticPr fontId="2"/>
  </si>
  <si>
    <t>指導者</t>
    <rPh sb="0" eb="2">
      <t>シドウ</t>
    </rPh>
    <rPh sb="2" eb="3">
      <t>シャ</t>
    </rPh>
    <phoneticPr fontId="2"/>
  </si>
  <si>
    <t>　　　　　　　　15-4　　　高　等　学　校　概　況</t>
    <rPh sb="15" eb="18">
      <t>コウトウ</t>
    </rPh>
    <rPh sb="19" eb="22">
      <t>ガッコウ</t>
    </rPh>
    <rPh sb="23" eb="26">
      <t>ガイキョウ</t>
    </rPh>
    <phoneticPr fontId="2"/>
  </si>
  <si>
    <t>県 平 均</t>
    <rPh sb="0" eb="1">
      <t>ケン</t>
    </rPh>
    <rPh sb="2" eb="3">
      <t>ヒラ</t>
    </rPh>
    <rPh sb="4" eb="5">
      <t>ヒトシ</t>
    </rPh>
    <phoneticPr fontId="2"/>
  </si>
  <si>
    <t>県平均</t>
    <phoneticPr fontId="2"/>
  </si>
  <si>
    <t>小                                学                                 校</t>
    <rPh sb="0" eb="1">
      <t>ショウ</t>
    </rPh>
    <rPh sb="33" eb="34">
      <t>ガク</t>
    </rPh>
    <rPh sb="67" eb="68">
      <t>コウ</t>
    </rPh>
    <phoneticPr fontId="2"/>
  </si>
  <si>
    <t>卒業者
総数</t>
    <rPh sb="0" eb="3">
      <t>ソツギョウシャ</t>
    </rPh>
    <rPh sb="4" eb="6">
      <t>ソウスウ</t>
    </rPh>
    <phoneticPr fontId="2"/>
  </si>
  <si>
    <t>卒業者
総数</t>
    <phoneticPr fontId="2"/>
  </si>
  <si>
    <t>平成29年度</t>
    <rPh sb="0" eb="2">
      <t>ヘイセイ</t>
    </rPh>
    <rPh sb="4" eb="6">
      <t>ネンド</t>
    </rPh>
    <phoneticPr fontId="2"/>
  </si>
  <si>
    <t>平成25年度</t>
    <phoneticPr fontId="2"/>
  </si>
  <si>
    <t>平成25年度</t>
    <phoneticPr fontId="2"/>
  </si>
  <si>
    <t>平成26年度</t>
    <phoneticPr fontId="2"/>
  </si>
  <si>
    <t>平成26年度</t>
    <phoneticPr fontId="2"/>
  </si>
  <si>
    <t>平成26年度</t>
    <phoneticPr fontId="2"/>
  </si>
  <si>
    <t>26年度</t>
    <phoneticPr fontId="2"/>
  </si>
  <si>
    <t>平成26年度</t>
    <phoneticPr fontId="2"/>
  </si>
  <si>
    <t>鹿沼図書館</t>
    <phoneticPr fontId="2"/>
  </si>
  <si>
    <t>東分館</t>
    <phoneticPr fontId="2"/>
  </si>
  <si>
    <t>粟野館</t>
    <phoneticPr fontId="2"/>
  </si>
  <si>
    <t>視聴覚
ライブラリー</t>
    <rPh sb="0" eb="3">
      <t>シチョウカク</t>
    </rPh>
    <phoneticPr fontId="2"/>
  </si>
  <si>
    <t>計</t>
    <rPh sb="0" eb="1">
      <t>ケイ</t>
    </rPh>
    <phoneticPr fontId="2"/>
  </si>
  <si>
    <t>平成25年度</t>
    <phoneticPr fontId="2"/>
  </si>
  <si>
    <t>平成25年度</t>
    <phoneticPr fontId="2"/>
  </si>
  <si>
    <t>平成25年度</t>
    <phoneticPr fontId="2"/>
  </si>
  <si>
    <t>（鹿沼平均：平成30年5月1日現在、その他：平成29年2月）</t>
    <rPh sb="1" eb="3">
      <t>カヌマ</t>
    </rPh>
    <rPh sb="3" eb="5">
      <t>ヘイキン</t>
    </rPh>
    <rPh sb="6" eb="8">
      <t>ヘイセイ</t>
    </rPh>
    <rPh sb="10" eb="11">
      <t>ネン</t>
    </rPh>
    <rPh sb="12" eb="13">
      <t>ガツ</t>
    </rPh>
    <rPh sb="14" eb="17">
      <t>ニチゲンザイ</t>
    </rPh>
    <rPh sb="15" eb="17">
      <t>ゲンザイ</t>
    </rPh>
    <rPh sb="20" eb="21">
      <t>タ</t>
    </rPh>
    <rPh sb="22" eb="24">
      <t>ヘイセイ</t>
    </rPh>
    <rPh sb="26" eb="27">
      <t>ネン</t>
    </rPh>
    <rPh sb="28" eb="29">
      <t>ガツ</t>
    </rPh>
    <phoneticPr fontId="2"/>
  </si>
  <si>
    <t>（注）　清洲第二・永野小学校は、社会体育施設プールを使用</t>
    <phoneticPr fontId="2"/>
  </si>
  <si>
    <t>（平成30年5月1日現在）</t>
    <rPh sb="1" eb="3">
      <t>ヘイセイ</t>
    </rPh>
    <rPh sb="5" eb="6">
      <t>ネン</t>
    </rPh>
    <rPh sb="6" eb="8">
      <t>５ガツ</t>
    </rPh>
    <rPh sb="8" eb="10">
      <t>１ニチ</t>
    </rPh>
    <rPh sb="10" eb="12">
      <t>ゲンザイ</t>
    </rPh>
    <phoneticPr fontId="2"/>
  </si>
  <si>
    <t>（平成29年度末現在）</t>
    <rPh sb="1" eb="3">
      <t>ヘイセイ</t>
    </rPh>
    <rPh sb="5" eb="8">
      <t>カクネンドマツ</t>
    </rPh>
    <rPh sb="8" eb="10">
      <t>ゲンザイ</t>
    </rPh>
    <phoneticPr fontId="2"/>
  </si>
  <si>
    <t>-</t>
    <phoneticPr fontId="2"/>
  </si>
  <si>
    <t>-</t>
    <phoneticPr fontId="2"/>
  </si>
  <si>
    <t>-</t>
    <phoneticPr fontId="2"/>
  </si>
  <si>
    <t>資料：鹿沼平均は平成30年度鹿沼市教育委員会調、その他は「平成29年度学校保健統計調査報告書」</t>
    <rPh sb="0" eb="2">
      <t>シリョウ</t>
    </rPh>
    <rPh sb="3" eb="5">
      <t>カヌマ</t>
    </rPh>
    <rPh sb="5" eb="7">
      <t>ヘイキン</t>
    </rPh>
    <rPh sb="8" eb="10">
      <t>ヘイセイ</t>
    </rPh>
    <rPh sb="12" eb="14">
      <t>ネンド</t>
    </rPh>
    <rPh sb="14" eb="17">
      <t>カヌマシ</t>
    </rPh>
    <rPh sb="17" eb="19">
      <t>キョウイク</t>
    </rPh>
    <rPh sb="19" eb="22">
      <t>イインカイ</t>
    </rPh>
    <rPh sb="22" eb="23">
      <t>シラベ</t>
    </rPh>
    <rPh sb="26" eb="27">
      <t>タ</t>
    </rPh>
    <rPh sb="29" eb="31">
      <t>ヘイセイ</t>
    </rPh>
    <rPh sb="33" eb="35">
      <t>ネンド</t>
    </rPh>
    <rPh sb="35" eb="37">
      <t>ガッコウ</t>
    </rPh>
    <rPh sb="37" eb="39">
      <t>ホケン</t>
    </rPh>
    <rPh sb="39" eb="41">
      <t>トウケイ</t>
    </rPh>
    <rPh sb="41" eb="43">
      <t>チョウサ</t>
    </rPh>
    <rPh sb="43" eb="46">
      <t>ホウコクショ</t>
    </rPh>
    <phoneticPr fontId="2"/>
  </si>
  <si>
    <t>平成28年</t>
    <phoneticPr fontId="2"/>
  </si>
  <si>
    <t>（注）西大芦小学校は平成30年3月31日に閉校</t>
    <rPh sb="1" eb="2">
      <t>チュウ</t>
    </rPh>
    <rPh sb="3" eb="4">
      <t>ニシ</t>
    </rPh>
    <rPh sb="4" eb="6">
      <t>オオアシ</t>
    </rPh>
    <rPh sb="6" eb="9">
      <t>ショウガッコウ</t>
    </rPh>
    <rPh sb="10" eb="12">
      <t>ヘイセイ</t>
    </rPh>
    <rPh sb="14" eb="15">
      <t>ネン</t>
    </rPh>
    <rPh sb="16" eb="17">
      <t>ガツ</t>
    </rPh>
    <rPh sb="19" eb="20">
      <t>ニチ</t>
    </rPh>
    <rPh sb="21" eb="23">
      <t>ヘイコウ</t>
    </rPh>
    <phoneticPr fontId="2"/>
  </si>
  <si>
    <t>平成28年</t>
    <phoneticPr fontId="2"/>
  </si>
  <si>
    <t>平成26年</t>
    <phoneticPr fontId="2"/>
  </si>
  <si>
    <t>一時的な仕事
に就いた者</t>
    <rPh sb="0" eb="3">
      <t>イチジテキ</t>
    </rPh>
    <rPh sb="4" eb="6">
      <t>シゴト</t>
    </rPh>
    <rPh sb="8" eb="9">
      <t>ツ</t>
    </rPh>
    <rPh sb="11" eb="12">
      <t>モノ</t>
    </rPh>
    <phoneticPr fontId="2"/>
  </si>
  <si>
    <t>平成26年度</t>
  </si>
  <si>
    <t>（注）　その他は、雑誌とグリーンライブラリーの合計</t>
    <rPh sb="1" eb="2">
      <t>チュウ</t>
    </rPh>
    <rPh sb="6" eb="7">
      <t>タ</t>
    </rPh>
    <rPh sb="9" eb="11">
      <t>ザッシ</t>
    </rPh>
    <rPh sb="23" eb="25">
      <t>ゴウケイ</t>
    </rPh>
    <phoneticPr fontId="2"/>
  </si>
  <si>
    <t>（注2）　一般書には、郷土資料、参考図書、グリーンライブラリー、ハンディキャップ、雑誌、視聴覚資料を含む</t>
    <rPh sb="1" eb="2">
      <t>チュウ</t>
    </rPh>
    <rPh sb="5" eb="8">
      <t>イッパンショ</t>
    </rPh>
    <rPh sb="11" eb="13">
      <t>キョウド</t>
    </rPh>
    <rPh sb="13" eb="15">
      <t>シリョウ</t>
    </rPh>
    <rPh sb="16" eb="18">
      <t>サンコウ</t>
    </rPh>
    <rPh sb="18" eb="20">
      <t>トショ</t>
    </rPh>
    <rPh sb="41" eb="43">
      <t>ザッシ</t>
    </rPh>
    <rPh sb="44" eb="47">
      <t>シチョウカク</t>
    </rPh>
    <rPh sb="47" eb="49">
      <t>シリョウ</t>
    </rPh>
    <rPh sb="50" eb="51">
      <t>フク</t>
    </rPh>
    <phoneticPr fontId="2"/>
  </si>
  <si>
    <t>平成24年</t>
    <rPh sb="0" eb="2">
      <t>ヘイセイ</t>
    </rPh>
    <rPh sb="4" eb="5">
      <t>ネン</t>
    </rPh>
    <phoneticPr fontId="2"/>
  </si>
  <si>
    <t>平成25年</t>
    <phoneticPr fontId="2"/>
  </si>
  <si>
    <t>平成26年</t>
    <phoneticPr fontId="2"/>
  </si>
  <si>
    <t>平成27年</t>
    <phoneticPr fontId="2"/>
  </si>
  <si>
    <t>平成28年</t>
    <phoneticPr fontId="2"/>
  </si>
  <si>
    <t>平成29年</t>
    <phoneticPr fontId="2"/>
  </si>
  <si>
    <t>平成30年</t>
    <rPh sb="0" eb="2">
      <t>ヘイセイ</t>
    </rPh>
    <phoneticPr fontId="2"/>
  </si>
  <si>
    <t>15-16　　各　種　団　体</t>
    <rPh sb="7" eb="8">
      <t>カク</t>
    </rPh>
    <rPh sb="9" eb="10">
      <t>シュ</t>
    </rPh>
    <rPh sb="11" eb="12">
      <t>ダン</t>
    </rPh>
    <rPh sb="13" eb="14">
      <t>カラダ</t>
    </rPh>
    <phoneticPr fontId="2"/>
  </si>
  <si>
    <t>15-21　　御殿山会館施設利用状況</t>
    <rPh sb="7" eb="10">
      <t>ゴテンヤマ</t>
    </rPh>
    <rPh sb="10" eb="12">
      <t>カイカン</t>
    </rPh>
    <rPh sb="12" eb="14">
      <t>シセツ</t>
    </rPh>
    <rPh sb="14" eb="16">
      <t>リヨウ</t>
    </rPh>
    <rPh sb="16" eb="18">
      <t>ジョウキョウ</t>
    </rPh>
    <phoneticPr fontId="2"/>
  </si>
  <si>
    <t>29表　図書館別貸出点数の推移</t>
    <phoneticPr fontId="2"/>
  </si>
  <si>
    <t>専修学校（一般過程）等入学者</t>
    <rPh sb="5" eb="7">
      <t>イッパン</t>
    </rPh>
    <rPh sb="7" eb="9">
      <t>カテイ</t>
    </rPh>
    <phoneticPr fontId="2"/>
  </si>
  <si>
    <t>ﾊﾝﾃﾞｨｷｬｯﾌﾟ資料</t>
    <rPh sb="10" eb="12">
      <t>シリョウ</t>
    </rPh>
    <phoneticPr fontId="2"/>
  </si>
  <si>
    <t>鹿沼
図書館</t>
    <rPh sb="0" eb="2">
      <t>カヌマ</t>
    </rPh>
    <rPh sb="3" eb="6">
      <t>トショカン</t>
    </rPh>
    <phoneticPr fontId="2"/>
  </si>
  <si>
    <t>専修学校（専門課程）進学者</t>
    <rPh sb="0" eb="2">
      <t>センシュウ</t>
    </rPh>
    <rPh sb="2" eb="4">
      <t>ガッコウ</t>
    </rPh>
    <rPh sb="5" eb="7">
      <t>センモン</t>
    </rPh>
    <rPh sb="7" eb="9">
      <t>カテイ</t>
    </rPh>
    <rPh sb="10" eb="12">
      <t>シンガク</t>
    </rPh>
    <rPh sb="12" eb="13">
      <t>シャ</t>
    </rPh>
    <phoneticPr fontId="2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</si>
  <si>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ナド</t>
    </rPh>
    <rPh sb="11" eb="13">
      <t>ニュウガク</t>
    </rPh>
    <rPh sb="13" eb="14">
      <t>シャ</t>
    </rPh>
    <phoneticPr fontId="2"/>
  </si>
  <si>
    <t>公共職業能力開施設等入学者</t>
    <rPh sb="0" eb="2">
      <t>コウキョウ</t>
    </rPh>
    <rPh sb="2" eb="4">
      <t>ショクギョウ</t>
    </rPh>
    <rPh sb="4" eb="6">
      <t>ノウリョク</t>
    </rPh>
    <rPh sb="6" eb="7">
      <t>カイ</t>
    </rPh>
    <rPh sb="7" eb="9">
      <t>シセツ</t>
    </rPh>
    <rPh sb="9" eb="10">
      <t>ナド</t>
    </rPh>
    <rPh sb="10" eb="13">
      <t>ニュウガクシャ</t>
    </rPh>
    <phoneticPr fontId="2"/>
  </si>
  <si>
    <t>専修学校（高等課程）進学者</t>
    <rPh sb="0" eb="2">
      <t>センシュウ</t>
    </rPh>
    <rPh sb="2" eb="4">
      <t>ガッコウ</t>
    </rPh>
    <rPh sb="5" eb="7">
      <t>コウトウ</t>
    </rPh>
    <rPh sb="7" eb="9">
      <t>カテイ</t>
    </rPh>
    <rPh sb="10" eb="12">
      <t>シンガク</t>
    </rPh>
    <rPh sb="12" eb="13">
      <t>シャ</t>
    </rPh>
    <phoneticPr fontId="2"/>
  </si>
  <si>
    <t>粟野勤労体育センター</t>
    <rPh sb="0" eb="2">
      <t>アワノ</t>
    </rPh>
    <rPh sb="2" eb="4">
      <t>キンロウ</t>
    </rPh>
    <rPh sb="4" eb="6">
      <t>タイイク</t>
    </rPh>
    <phoneticPr fontId="2"/>
  </si>
  <si>
    <t>粟野トレーニングセンター</t>
    <rPh sb="0" eb="2">
      <t>アワノ</t>
    </rPh>
    <phoneticPr fontId="2"/>
  </si>
  <si>
    <t>粟野Ｂ＆Ｇ海洋センター</t>
    <rPh sb="0" eb="2">
      <t>アワノ</t>
    </rPh>
    <rPh sb="5" eb="7">
      <t>カイヨウ</t>
    </rPh>
    <phoneticPr fontId="2"/>
  </si>
  <si>
    <t>（各年度末現在）</t>
    <phoneticPr fontId="2"/>
  </si>
  <si>
    <t>合計</t>
    <rPh sb="0" eb="1">
      <t>ゴウ</t>
    </rPh>
    <rPh sb="1" eb="2">
      <t>ケイ</t>
    </rPh>
    <phoneticPr fontId="2"/>
  </si>
  <si>
    <t>年度</t>
    <rPh sb="0" eb="1">
      <t>トシ</t>
    </rPh>
    <rPh sb="1" eb="2">
      <t>ド</t>
    </rPh>
    <phoneticPr fontId="2"/>
  </si>
  <si>
    <t>考古資料</t>
    <rPh sb="0" eb="2">
      <t>コウコ</t>
    </rPh>
    <rPh sb="2" eb="4">
      <t>シリョウ</t>
    </rPh>
    <phoneticPr fontId="2"/>
  </si>
  <si>
    <t>歴史資料</t>
    <rPh sb="0" eb="2">
      <t>レキシ</t>
    </rPh>
    <rPh sb="2" eb="4">
      <t>シリョウ</t>
    </rPh>
    <phoneticPr fontId="2"/>
  </si>
  <si>
    <t>有形民俗
文化財</t>
    <rPh sb="0" eb="2">
      <t>ユウケイ</t>
    </rPh>
    <rPh sb="2" eb="4">
      <t>ミンゾク</t>
    </rPh>
    <rPh sb="5" eb="8">
      <t>ブンカザイ</t>
    </rPh>
    <phoneticPr fontId="2"/>
  </si>
  <si>
    <t>有形
文化財</t>
    <rPh sb="0" eb="2">
      <t>ユウケイ</t>
    </rPh>
    <rPh sb="3" eb="6">
      <t>ブンカザイ</t>
    </rPh>
    <phoneticPr fontId="2"/>
  </si>
  <si>
    <t>民俗
文化財</t>
    <rPh sb="0" eb="2">
      <t>ミンゾク</t>
    </rPh>
    <rPh sb="3" eb="6">
      <t>ブンカザイ</t>
    </rPh>
    <phoneticPr fontId="2"/>
  </si>
  <si>
    <t>無形民俗
文化財</t>
    <rPh sb="0" eb="2">
      <t>ムケイ</t>
    </rPh>
    <rPh sb="2" eb="4">
      <t>ミンゾク</t>
    </rPh>
    <rPh sb="5" eb="6">
      <t>ブン</t>
    </rPh>
    <rPh sb="6" eb="7">
      <t>カ</t>
    </rPh>
    <rPh sb="7" eb="8">
      <t>ザイ</t>
    </rPh>
    <phoneticPr fontId="2"/>
  </si>
  <si>
    <t>天然
記念物</t>
    <rPh sb="0" eb="2">
      <t>テンネン</t>
    </rPh>
    <rPh sb="3" eb="4">
      <t>キ</t>
    </rPh>
    <rPh sb="4" eb="5">
      <t>ネン</t>
    </rPh>
    <rPh sb="5" eb="6">
      <t>ブツ</t>
    </rPh>
    <phoneticPr fontId="2"/>
  </si>
  <si>
    <t>平成25年度</t>
    <rPh sb="5" eb="6">
      <t>ド</t>
    </rPh>
    <phoneticPr fontId="2"/>
  </si>
  <si>
    <t>平成26年度</t>
    <phoneticPr fontId="2"/>
  </si>
  <si>
    <t>平成27年度</t>
    <phoneticPr fontId="2"/>
  </si>
  <si>
    <t>平成28年度</t>
    <phoneticPr fontId="2"/>
  </si>
  <si>
    <t>平成29年度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</si>
</sst>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¥&quot;#,##0;[Red]&quot;¥&quot;\-#,##0"/>
    <numFmt numFmtId="41" formatCode="_ * #,##0_ ;_ * \-#,##0_ ;_ * &quot;-&quot;_ ;_ @_ "/>
    <numFmt numFmtId="176" formatCode="#,##0_ ;[Red]\-#,##0\ "/>
    <numFmt numFmtId="177" formatCode="#,##0_ "/>
    <numFmt numFmtId="178" formatCode="0.0"/>
    <numFmt numFmtId="179" formatCode="#,##0.0;[Red]\-#,##0.0"/>
    <numFmt numFmtId="180" formatCode="#,##0.0_ ;[Red]\-#,##0.0\ "/>
    <numFmt numFmtId="181" formatCode="#,##0_);[Red]\(#,##0\)"/>
    <numFmt numFmtId="182" formatCode="0_ "/>
    <numFmt numFmtId="183" formatCode="0.0_);[Red]\(0.0\)"/>
    <numFmt numFmtId="184" formatCode="#,##0;[Red]#,##0"/>
    <numFmt numFmtId="185" formatCode="#,##0.0_ 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0"/>
      <color indexed="10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b/>
      <sz val="24"/>
      <name val="ＭＳ Ｐ明朝"/>
      <family val="1"/>
      <charset val="128"/>
    </font>
    <font>
      <b/>
      <sz val="24"/>
      <name val="Century"/>
      <family val="1"/>
    </font>
    <font>
      <sz val="24"/>
      <name val="Century"/>
      <family val="1"/>
    </font>
    <font>
      <sz val="9"/>
      <name val="Century"/>
      <family val="1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rgb="FFFF0000"/>
      <name val="Century"/>
      <family val="1"/>
    </font>
    <font>
      <sz val="10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6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</cellStyleXfs>
  <cellXfs count="804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4" fillId="0" borderId="3" xfId="1" applyNumberFormat="1" applyFont="1" applyFill="1" applyBorder="1" applyAlignment="1">
      <alignment vertical="center"/>
    </xf>
    <xf numFmtId="176" fontId="4" fillId="0" borderId="4" xfId="1" applyNumberFormat="1" applyFont="1" applyFill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 justifyLastLine="1"/>
    </xf>
    <xf numFmtId="0" fontId="4" fillId="0" borderId="3" xfId="0" applyFont="1" applyFill="1" applyBorder="1" applyAlignment="1">
      <alignment horizontal="distributed" vertical="center" justifyLastLine="1"/>
    </xf>
    <xf numFmtId="0" fontId="4" fillId="0" borderId="7" xfId="0" applyFont="1" applyFill="1" applyBorder="1" applyAlignment="1">
      <alignment horizontal="distributed" vertical="center" justifyLastLine="1"/>
    </xf>
    <xf numFmtId="0" fontId="4" fillId="0" borderId="8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shrinkToFit="1"/>
    </xf>
    <xf numFmtId="0" fontId="5" fillId="0" borderId="9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vertical="center"/>
    </xf>
    <xf numFmtId="38" fontId="4" fillId="0" borderId="0" xfId="1" applyFont="1" applyFill="1" applyAlignment="1">
      <alignment vertical="center"/>
    </xf>
    <xf numFmtId="38" fontId="4" fillId="0" borderId="0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vertical="center"/>
    </xf>
    <xf numFmtId="0" fontId="4" fillId="0" borderId="11" xfId="0" applyFont="1" applyFill="1" applyBorder="1" applyAlignment="1">
      <alignment horizontal="distributed" vertical="center" justifyLastLine="1"/>
    </xf>
    <xf numFmtId="0" fontId="4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12" fillId="0" borderId="0" xfId="0" applyFont="1" applyFill="1"/>
    <xf numFmtId="38" fontId="12" fillId="0" borderId="0" xfId="1" applyFont="1" applyFill="1"/>
    <xf numFmtId="38" fontId="11" fillId="0" borderId="0" xfId="1" applyFont="1" applyFill="1"/>
    <xf numFmtId="0" fontId="13" fillId="0" borderId="0" xfId="0" applyFont="1" applyFill="1"/>
    <xf numFmtId="0" fontId="9" fillId="0" borderId="0" xfId="0" applyFont="1" applyAlignment="1">
      <alignment vertical="center"/>
    </xf>
    <xf numFmtId="0" fontId="12" fillId="0" borderId="2" xfId="0" applyFont="1" applyBorder="1" applyAlignment="1">
      <alignment horizontal="distributed" vertical="center" justifyLastLine="1"/>
    </xf>
    <xf numFmtId="0" fontId="12" fillId="0" borderId="2" xfId="0" applyFont="1" applyFill="1" applyBorder="1" applyAlignment="1">
      <alignment horizontal="distributed" vertical="center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6" fillId="0" borderId="13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 justifyLastLine="1"/>
    </xf>
    <xf numFmtId="0" fontId="9" fillId="0" borderId="0" xfId="0" applyFont="1" applyFill="1" applyAlignment="1">
      <alignment horizontal="right" vertical="center"/>
    </xf>
    <xf numFmtId="176" fontId="4" fillId="0" borderId="3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4" xfId="0" applyNumberFormat="1" applyFont="1" applyBorder="1" applyAlignment="1">
      <alignment vertical="center"/>
    </xf>
    <xf numFmtId="177" fontId="4" fillId="0" borderId="3" xfId="0" applyNumberFormat="1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right" vertical="center"/>
    </xf>
    <xf numFmtId="177" fontId="4" fillId="0" borderId="4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176" fontId="4" fillId="0" borderId="3" xfId="1" applyNumberFormat="1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9" fillId="0" borderId="10" xfId="0" applyFont="1" applyFill="1" applyBorder="1" applyAlignment="1">
      <alignment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3" xfId="1" applyFont="1" applyFill="1" applyBorder="1" applyAlignment="1">
      <alignment horizontal="right" vertical="center" justifyLastLine="1"/>
    </xf>
    <xf numFmtId="38" fontId="4" fillId="0" borderId="4" xfId="1" applyFont="1" applyFill="1" applyBorder="1" applyAlignment="1">
      <alignment horizontal="right" vertical="center" justifyLastLine="1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4" fillId="0" borderId="15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Alignment="1">
      <alignment vertical="center"/>
    </xf>
    <xf numFmtId="177" fontId="4" fillId="0" borderId="1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82" fontId="4" fillId="0" borderId="1" xfId="0" applyNumberFormat="1" applyFont="1" applyFill="1" applyBorder="1" applyAlignment="1">
      <alignment horizontal="center" vertical="center"/>
    </xf>
    <xf numFmtId="182" fontId="4" fillId="0" borderId="3" xfId="0" applyNumberFormat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76" fontId="10" fillId="0" borderId="0" xfId="0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176" fontId="15" fillId="0" borderId="0" xfId="0" applyNumberFormat="1" applyFont="1" applyFill="1" applyAlignment="1">
      <alignment vertical="center"/>
    </xf>
    <xf numFmtId="38" fontId="10" fillId="0" borderId="0" xfId="0" applyNumberFormat="1" applyFont="1" applyFill="1" applyBorder="1" applyAlignment="1">
      <alignment vertical="center"/>
    </xf>
    <xf numFmtId="38" fontId="10" fillId="0" borderId="0" xfId="0" applyNumberFormat="1" applyFont="1" applyFill="1" applyAlignment="1">
      <alignment vertical="center"/>
    </xf>
    <xf numFmtId="181" fontId="9" fillId="0" borderId="0" xfId="0" applyNumberFormat="1" applyFont="1" applyFill="1" applyAlignment="1">
      <alignment vertical="center"/>
    </xf>
    <xf numFmtId="181" fontId="4" fillId="0" borderId="2" xfId="0" applyNumberFormat="1" applyFont="1" applyFill="1" applyBorder="1" applyAlignment="1">
      <alignment horizontal="distributed" vertical="center" justifyLastLine="1"/>
    </xf>
    <xf numFmtId="181" fontId="9" fillId="0" borderId="0" xfId="0" applyNumberFormat="1" applyFont="1" applyFill="1" applyBorder="1" applyAlignment="1">
      <alignment horizontal="left" vertical="center"/>
    </xf>
    <xf numFmtId="181" fontId="4" fillId="0" borderId="0" xfId="1" applyNumberFormat="1" applyFont="1" applyFill="1" applyBorder="1" applyAlignment="1">
      <alignment vertical="center"/>
    </xf>
    <xf numFmtId="181" fontId="4" fillId="0" borderId="0" xfId="0" applyNumberFormat="1" applyFont="1" applyFill="1" applyAlignment="1">
      <alignment vertical="center"/>
    </xf>
    <xf numFmtId="183" fontId="9" fillId="0" borderId="0" xfId="0" applyNumberFormat="1" applyFont="1" applyFill="1" applyAlignment="1">
      <alignment vertical="center"/>
    </xf>
    <xf numFmtId="183" fontId="4" fillId="0" borderId="2" xfId="0" applyNumberFormat="1" applyFont="1" applyFill="1" applyBorder="1" applyAlignment="1">
      <alignment horizontal="distributed" vertical="center" wrapText="1" justifyLastLine="1"/>
    </xf>
    <xf numFmtId="183" fontId="9" fillId="0" borderId="0" xfId="0" applyNumberFormat="1" applyFont="1" applyFill="1" applyBorder="1" applyAlignment="1">
      <alignment horizontal="left" vertical="center"/>
    </xf>
    <xf numFmtId="183" fontId="4" fillId="0" borderId="0" xfId="1" applyNumberFormat="1" applyFont="1" applyFill="1" applyBorder="1" applyAlignment="1">
      <alignment vertical="center"/>
    </xf>
    <xf numFmtId="183" fontId="4" fillId="0" borderId="0" xfId="0" applyNumberFormat="1" applyFont="1" applyFill="1" applyAlignment="1">
      <alignment vertical="center"/>
    </xf>
    <xf numFmtId="176" fontId="4" fillId="0" borderId="3" xfId="1" applyNumberFormat="1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20" fillId="0" borderId="0" xfId="0" applyFont="1" applyFill="1"/>
    <xf numFmtId="182" fontId="20" fillId="0" borderId="0" xfId="0" applyNumberFormat="1" applyFont="1" applyFill="1" applyBorder="1" applyAlignment="1">
      <alignment horizontal="center" vertical="center"/>
    </xf>
    <xf numFmtId="182" fontId="20" fillId="0" borderId="0" xfId="0" applyNumberFormat="1" applyFont="1" applyFill="1" applyAlignment="1">
      <alignment horizontal="center" vertical="center"/>
    </xf>
    <xf numFmtId="38" fontId="1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38" fontId="17" fillId="0" borderId="0" xfId="1" applyFont="1" applyFill="1" applyAlignment="1">
      <alignment vertical="center"/>
    </xf>
    <xf numFmtId="0" fontId="19" fillId="0" borderId="0" xfId="0" applyFont="1" applyFill="1"/>
    <xf numFmtId="182" fontId="19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 justifyLastLine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distributed"/>
    </xf>
    <xf numFmtId="177" fontId="4" fillId="0" borderId="0" xfId="0" applyNumberFormat="1" applyFont="1" applyBorder="1" applyAlignment="1">
      <alignment horizontal="right" vertical="center"/>
    </xf>
    <xf numFmtId="182" fontId="19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 justifyLastLine="1"/>
    </xf>
    <xf numFmtId="38" fontId="4" fillId="0" borderId="0" xfId="1" applyFont="1" applyFill="1" applyBorder="1" applyAlignment="1">
      <alignment horizontal="right" vertical="center" justifyLastLine="1"/>
    </xf>
    <xf numFmtId="38" fontId="4" fillId="0" borderId="1" xfId="1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right" vertical="center"/>
    </xf>
    <xf numFmtId="176" fontId="4" fillId="0" borderId="0" xfId="1" applyNumberFormat="1" applyFont="1" applyFill="1" applyBorder="1" applyAlignment="1">
      <alignment horizontal="right" vertical="center"/>
    </xf>
    <xf numFmtId="177" fontId="5" fillId="0" borderId="0" xfId="0" applyNumberFormat="1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177" fontId="4" fillId="0" borderId="6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right" vertical="center"/>
    </xf>
    <xf numFmtId="176" fontId="4" fillId="0" borderId="0" xfId="1" applyNumberFormat="1" applyFont="1" applyBorder="1" applyAlignment="1">
      <alignment vertical="center"/>
    </xf>
    <xf numFmtId="0" fontId="20" fillId="0" borderId="0" xfId="0" applyFont="1"/>
    <xf numFmtId="38" fontId="18" fillId="0" borderId="0" xfId="1" applyFont="1" applyFill="1" applyAlignment="1">
      <alignment vertical="center"/>
    </xf>
    <xf numFmtId="38" fontId="4" fillId="0" borderId="4" xfId="1" applyFont="1" applyFill="1" applyBorder="1" applyAlignment="1">
      <alignment horizontal="right" vertical="center"/>
    </xf>
    <xf numFmtId="0" fontId="12" fillId="0" borderId="0" xfId="0" applyFont="1"/>
    <xf numFmtId="0" fontId="4" fillId="0" borderId="0" xfId="0" applyFont="1"/>
    <xf numFmtId="0" fontId="12" fillId="0" borderId="0" xfId="0" applyFont="1" applyAlignment="1">
      <alignment horizontal="center"/>
    </xf>
    <xf numFmtId="0" fontId="5" fillId="0" borderId="0" xfId="0" applyFont="1" applyBorder="1" applyAlignment="1">
      <alignment vertical="center"/>
    </xf>
    <xf numFmtId="182" fontId="4" fillId="0" borderId="2" xfId="0" applyNumberFormat="1" applyFont="1" applyFill="1" applyBorder="1" applyAlignment="1">
      <alignment horizontal="center" vertical="center" wrapText="1"/>
    </xf>
    <xf numFmtId="0" fontId="26" fillId="2" borderId="0" xfId="0" applyFont="1" applyFill="1"/>
    <xf numFmtId="0" fontId="21" fillId="0" borderId="0" xfId="0" applyFont="1" applyAlignment="1">
      <alignment horizontal="left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0" fontId="5" fillId="0" borderId="0" xfId="0" applyFont="1" applyAlignment="1">
      <alignment horizontal="justify" vertical="center"/>
    </xf>
    <xf numFmtId="0" fontId="24" fillId="0" borderId="0" xfId="0" applyFont="1" applyAlignment="1">
      <alignment horizontal="justify" vertical="center"/>
    </xf>
    <xf numFmtId="56" fontId="24" fillId="0" borderId="0" xfId="0" applyNumberFormat="1" applyFont="1" applyAlignment="1">
      <alignment horizontal="justify" vertical="center"/>
    </xf>
    <xf numFmtId="0" fontId="5" fillId="0" borderId="0" xfId="0" applyFont="1" applyAlignment="1">
      <alignment horizontal="left" vertical="center"/>
    </xf>
    <xf numFmtId="181" fontId="5" fillId="0" borderId="2" xfId="0" applyNumberFormat="1" applyFont="1" applyFill="1" applyBorder="1" applyAlignment="1">
      <alignment horizontal="distributed" vertical="center" justifyLastLine="1"/>
    </xf>
    <xf numFmtId="183" fontId="5" fillId="0" borderId="2" xfId="0" applyNumberFormat="1" applyFont="1" applyFill="1" applyBorder="1" applyAlignment="1">
      <alignment horizontal="distributed" vertical="center" wrapText="1" justifyLastLine="1"/>
    </xf>
    <xf numFmtId="0" fontId="25" fillId="0" borderId="0" xfId="0" applyFont="1" applyFill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right" vertical="center"/>
    </xf>
    <xf numFmtId="177" fontId="6" fillId="0" borderId="0" xfId="0" applyNumberFormat="1" applyFont="1" applyBorder="1" applyAlignment="1">
      <alignment vertical="center"/>
    </xf>
    <xf numFmtId="0" fontId="5" fillId="0" borderId="0" xfId="0" applyFont="1"/>
    <xf numFmtId="38" fontId="12" fillId="0" borderId="0" xfId="1" applyFont="1" applyFill="1" applyBorder="1"/>
    <xf numFmtId="0" fontId="15" fillId="0" borderId="0" xfId="0" applyFont="1" applyFill="1" applyBorder="1" applyAlignment="1">
      <alignment vertical="center"/>
    </xf>
    <xf numFmtId="177" fontId="6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9" fillId="0" borderId="0" xfId="0" applyFont="1"/>
    <xf numFmtId="0" fontId="4" fillId="0" borderId="2" xfId="0" applyFont="1" applyFill="1" applyBorder="1" applyAlignment="1">
      <alignment horizontal="center" vertical="center" justifyLastLine="1"/>
    </xf>
    <xf numFmtId="41" fontId="4" fillId="0" borderId="10" xfId="0" applyNumberFormat="1" applyFont="1" applyFill="1" applyBorder="1" applyAlignment="1">
      <alignment vertical="center"/>
    </xf>
    <xf numFmtId="0" fontId="27" fillId="0" borderId="0" xfId="0" applyFont="1" applyFill="1" applyAlignment="1">
      <alignment horizontal="justify" vertical="center"/>
    </xf>
    <xf numFmtId="0" fontId="27" fillId="0" borderId="0" xfId="0" applyFont="1" applyAlignment="1">
      <alignment horizontal="justify" vertical="center"/>
    </xf>
    <xf numFmtId="177" fontId="28" fillId="0" borderId="2" xfId="0" applyNumberFormat="1" applyFont="1" applyFill="1" applyBorder="1" applyAlignment="1">
      <alignment vertical="center"/>
    </xf>
    <xf numFmtId="0" fontId="29" fillId="0" borderId="2" xfId="0" applyFont="1" applyFill="1" applyBorder="1" applyAlignment="1">
      <alignment vertical="center"/>
    </xf>
    <xf numFmtId="0" fontId="12" fillId="0" borderId="9" xfId="0" applyFont="1" applyFill="1" applyBorder="1" applyAlignment="1">
      <alignment vertical="center"/>
    </xf>
    <xf numFmtId="41" fontId="4" fillId="0" borderId="6" xfId="0" applyNumberFormat="1" applyFont="1" applyFill="1" applyBorder="1" applyAlignment="1">
      <alignment horizontal="right" vertical="center"/>
    </xf>
    <xf numFmtId="41" fontId="4" fillId="0" borderId="3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6" fontId="6" fillId="0" borderId="0" xfId="1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vertical="center"/>
    </xf>
    <xf numFmtId="38" fontId="12" fillId="0" borderId="0" xfId="1" applyFont="1"/>
    <xf numFmtId="178" fontId="12" fillId="0" borderId="0" xfId="0" applyNumberFormat="1" applyFont="1"/>
    <xf numFmtId="0" fontId="15" fillId="0" borderId="0" xfId="0" applyFont="1" applyFill="1" applyAlignment="1">
      <alignment horizontal="center" vertical="center"/>
    </xf>
    <xf numFmtId="41" fontId="6" fillId="0" borderId="6" xfId="0" applyNumberFormat="1" applyFont="1" applyFill="1" applyBorder="1" applyAlignment="1">
      <alignment horizontal="right" vertical="center"/>
    </xf>
    <xf numFmtId="41" fontId="6" fillId="0" borderId="1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3" xfId="0" applyNumberFormat="1" applyFont="1" applyFill="1" applyBorder="1" applyAlignment="1">
      <alignment vertical="center"/>
    </xf>
    <xf numFmtId="0" fontId="29" fillId="0" borderId="0" xfId="0" applyFont="1" applyFill="1" applyAlignment="1">
      <alignment vertical="center"/>
    </xf>
    <xf numFmtId="0" fontId="30" fillId="0" borderId="0" xfId="0" applyFont="1"/>
    <xf numFmtId="38" fontId="30" fillId="0" borderId="0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distributed" vertical="center" justifyLastLine="1"/>
    </xf>
    <xf numFmtId="38" fontId="4" fillId="0" borderId="5" xfId="1" applyFont="1" applyFill="1" applyBorder="1" applyAlignment="1">
      <alignment horizontal="distributed" vertical="center" justifyLastLine="1"/>
    </xf>
    <xf numFmtId="184" fontId="4" fillId="0" borderId="6" xfId="0" applyNumberFormat="1" applyFont="1" applyFill="1" applyBorder="1" applyAlignment="1">
      <alignment vertical="center"/>
    </xf>
    <xf numFmtId="183" fontId="4" fillId="0" borderId="3" xfId="4" applyNumberFormat="1" applyFont="1" applyFill="1" applyBorder="1" applyAlignment="1">
      <alignment vertical="center"/>
    </xf>
    <xf numFmtId="38" fontId="4" fillId="0" borderId="6" xfId="4" applyFont="1" applyFill="1" applyBorder="1" applyAlignment="1">
      <alignment vertical="center"/>
    </xf>
    <xf numFmtId="176" fontId="4" fillId="0" borderId="3" xfId="4" applyNumberFormat="1" applyFont="1" applyFill="1" applyBorder="1" applyAlignment="1">
      <alignment vertical="center"/>
    </xf>
    <xf numFmtId="184" fontId="4" fillId="0" borderId="3" xfId="0" applyNumberFormat="1" applyFont="1" applyFill="1" applyBorder="1" applyAlignment="1">
      <alignment vertical="center"/>
    </xf>
    <xf numFmtId="38" fontId="4" fillId="0" borderId="3" xfId="4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vertical="center"/>
    </xf>
    <xf numFmtId="176" fontId="4" fillId="0" borderId="4" xfId="4" applyNumberFormat="1" applyFont="1" applyFill="1" applyBorder="1" applyAlignment="1">
      <alignment horizontal="right" vertical="center"/>
    </xf>
    <xf numFmtId="176" fontId="4" fillId="0" borderId="3" xfId="4" applyNumberFormat="1" applyFont="1" applyFill="1" applyBorder="1" applyAlignment="1">
      <alignment horizontal="right" vertical="center"/>
    </xf>
    <xf numFmtId="176" fontId="4" fillId="0" borderId="1" xfId="4" applyNumberFormat="1" applyFont="1" applyFill="1" applyBorder="1" applyAlignment="1">
      <alignment vertical="center"/>
    </xf>
    <xf numFmtId="177" fontId="6" fillId="0" borderId="28" xfId="0" applyNumberFormat="1" applyFont="1" applyFill="1" applyBorder="1" applyAlignment="1">
      <alignment vertical="center"/>
    </xf>
    <xf numFmtId="177" fontId="6" fillId="0" borderId="28" xfId="0" applyNumberFormat="1" applyFont="1" applyFill="1" applyBorder="1" applyAlignment="1">
      <alignment horizontal="right" vertical="center"/>
    </xf>
    <xf numFmtId="41" fontId="4" fillId="0" borderId="0" xfId="4" applyNumberFormat="1" applyFont="1" applyFill="1" applyBorder="1" applyAlignment="1">
      <alignment vertical="center"/>
    </xf>
    <xf numFmtId="41" fontId="6" fillId="0" borderId="0" xfId="4" applyNumberFormat="1" applyFont="1" applyFill="1" applyBorder="1" applyAlignment="1">
      <alignment vertical="center"/>
    </xf>
    <xf numFmtId="176" fontId="6" fillId="0" borderId="8" xfId="4" applyNumberFormat="1" applyFont="1" applyFill="1" applyBorder="1" applyAlignment="1">
      <alignment vertical="center"/>
    </xf>
    <xf numFmtId="176" fontId="6" fillId="0" borderId="28" xfId="4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1" fillId="0" borderId="0" xfId="5" applyFont="1" applyFill="1">
      <alignment vertical="center"/>
    </xf>
    <xf numFmtId="0" fontId="31" fillId="0" borderId="0" xfId="5" applyFont="1" applyFill="1" applyBorder="1">
      <alignment vertical="center"/>
    </xf>
    <xf numFmtId="0" fontId="32" fillId="0" borderId="0" xfId="5" applyFont="1" applyFill="1">
      <alignment vertical="center"/>
    </xf>
    <xf numFmtId="0" fontId="32" fillId="0" borderId="0" xfId="5" applyFont="1" applyFill="1" applyBorder="1">
      <alignment vertical="center"/>
    </xf>
    <xf numFmtId="0" fontId="32" fillId="0" borderId="0" xfId="6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0" xfId="5" applyFont="1" applyFill="1" applyBorder="1">
      <alignment vertical="center"/>
    </xf>
    <xf numFmtId="38" fontId="31" fillId="0" borderId="0" xfId="5" applyNumberFormat="1" applyFont="1" applyFill="1" applyBorder="1">
      <alignment vertical="center"/>
    </xf>
    <xf numFmtId="0" fontId="33" fillId="0" borderId="0" xfId="6" applyFont="1" applyFill="1" applyBorder="1" applyAlignment="1">
      <alignment vertical="center"/>
    </xf>
    <xf numFmtId="0" fontId="34" fillId="0" borderId="0" xfId="6" applyFont="1" applyFill="1" applyBorder="1" applyAlignment="1">
      <alignment vertical="center"/>
    </xf>
    <xf numFmtId="38" fontId="34" fillId="0" borderId="4" xfId="1" applyFont="1" applyFill="1" applyBorder="1" applyAlignment="1">
      <alignment vertical="center"/>
    </xf>
    <xf numFmtId="38" fontId="34" fillId="0" borderId="0" xfId="1" applyFont="1" applyFill="1" applyBorder="1" applyAlignment="1">
      <alignment vertical="center"/>
    </xf>
    <xf numFmtId="38" fontId="34" fillId="0" borderId="3" xfId="1" applyFont="1" applyFill="1" applyBorder="1" applyAlignment="1">
      <alignment vertical="center"/>
    </xf>
    <xf numFmtId="38" fontId="34" fillId="0" borderId="1" xfId="1" applyFont="1" applyFill="1" applyBorder="1" applyAlignment="1">
      <alignment horizontal="center" vertical="center"/>
    </xf>
    <xf numFmtId="38" fontId="34" fillId="0" borderId="0" xfId="1" applyFont="1" applyFill="1" applyBorder="1" applyAlignment="1">
      <alignment horizontal="distributed" vertical="center" justifyLastLine="1"/>
    </xf>
    <xf numFmtId="38" fontId="31" fillId="0" borderId="0" xfId="1" applyFont="1" applyFill="1" applyBorder="1" applyAlignment="1">
      <alignment horizontal="center" vertical="center"/>
    </xf>
    <xf numFmtId="38" fontId="34" fillId="0" borderId="1" xfId="1" applyFont="1" applyFill="1" applyBorder="1" applyAlignment="1">
      <alignment vertical="center"/>
    </xf>
    <xf numFmtId="38" fontId="31" fillId="0" borderId="0" xfId="1" applyFont="1" applyFill="1" applyBorder="1" applyAlignment="1">
      <alignment vertical="center"/>
    </xf>
    <xf numFmtId="0" fontId="36" fillId="0" borderId="0" xfId="5" applyFont="1" applyFill="1" applyBorder="1">
      <alignment vertical="center"/>
    </xf>
    <xf numFmtId="0" fontId="37" fillId="0" borderId="0" xfId="5" applyFont="1" applyFill="1" applyBorder="1">
      <alignment vertical="center"/>
    </xf>
    <xf numFmtId="0" fontId="32" fillId="0" borderId="0" xfId="6" applyFont="1" applyFill="1" applyBorder="1" applyAlignment="1">
      <alignment horizontal="right" vertical="center"/>
    </xf>
    <xf numFmtId="0" fontId="35" fillId="0" borderId="0" xfId="6" applyFont="1" applyFill="1" applyBorder="1" applyAlignment="1">
      <alignment vertical="center"/>
    </xf>
    <xf numFmtId="0" fontId="35" fillId="0" borderId="0" xfId="0" applyFont="1" applyFill="1" applyAlignment="1">
      <alignment horizontal="right" vertical="center"/>
    </xf>
    <xf numFmtId="0" fontId="35" fillId="0" borderId="0" xfId="0" applyFont="1" applyFill="1" applyAlignment="1">
      <alignment vertical="center"/>
    </xf>
    <xf numFmtId="0" fontId="32" fillId="0" borderId="0" xfId="0" applyFont="1" applyFill="1" applyAlignment="1">
      <alignment horizontal="right" vertical="center"/>
    </xf>
    <xf numFmtId="0" fontId="35" fillId="0" borderId="2" xfId="0" applyFont="1" applyFill="1" applyBorder="1" applyAlignment="1">
      <alignment horizontal="distributed" vertical="center" justifyLastLine="1"/>
    </xf>
    <xf numFmtId="0" fontId="35" fillId="0" borderId="5" xfId="0" applyFont="1" applyFill="1" applyBorder="1" applyAlignment="1">
      <alignment horizontal="distributed" vertical="center" justifyLastLine="1"/>
    </xf>
    <xf numFmtId="0" fontId="34" fillId="0" borderId="1" xfId="0" applyFont="1" applyFill="1" applyBorder="1" applyAlignment="1">
      <alignment horizontal="center" vertical="center"/>
    </xf>
    <xf numFmtId="181" fontId="34" fillId="0" borderId="0" xfId="0" applyNumberFormat="1" applyFont="1" applyFill="1" applyBorder="1" applyAlignment="1">
      <alignment vertical="center"/>
    </xf>
    <xf numFmtId="181" fontId="34" fillId="0" borderId="3" xfId="0" applyNumberFormat="1" applyFont="1" applyFill="1" applyBorder="1" applyAlignment="1">
      <alignment vertical="center"/>
    </xf>
    <xf numFmtId="181" fontId="34" fillId="0" borderId="1" xfId="0" applyNumberFormat="1" applyFont="1" applyFill="1" applyBorder="1" applyAlignment="1">
      <alignment horizontal="right" vertical="center"/>
    </xf>
    <xf numFmtId="181" fontId="34" fillId="0" borderId="1" xfId="0" applyNumberFormat="1" applyFont="1" applyFill="1" applyBorder="1" applyAlignment="1">
      <alignment vertical="center"/>
    </xf>
    <xf numFmtId="181" fontId="34" fillId="0" borderId="0" xfId="0" applyNumberFormat="1" applyFont="1" applyFill="1" applyBorder="1" applyAlignment="1">
      <alignment horizontal="right" vertical="center"/>
    </xf>
    <xf numFmtId="181" fontId="34" fillId="0" borderId="4" xfId="0" applyNumberFormat="1" applyFont="1" applyFill="1" applyBorder="1" applyAlignment="1">
      <alignment horizontal="right" vertical="center"/>
    </xf>
    <xf numFmtId="181" fontId="34" fillId="0" borderId="4" xfId="0" applyNumberFormat="1" applyFont="1" applyFill="1" applyBorder="1" applyAlignment="1">
      <alignment vertical="center"/>
    </xf>
    <xf numFmtId="38" fontId="12" fillId="0" borderId="0" xfId="4" applyFont="1" applyFill="1"/>
    <xf numFmtId="0" fontId="1" fillId="0" borderId="0" xfId="0" applyFont="1" applyFill="1"/>
    <xf numFmtId="0" fontId="1" fillId="0" borderId="0" xfId="0" applyFont="1" applyFill="1" applyBorder="1" applyAlignment="1"/>
    <xf numFmtId="182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Fill="1" applyBorder="1" applyAlignment="1">
      <alignment horizontal="right" vertical="center"/>
    </xf>
    <xf numFmtId="177" fontId="6" fillId="0" borderId="28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6" fontId="6" fillId="0" borderId="8" xfId="1" applyNumberFormat="1" applyFont="1" applyBorder="1" applyAlignment="1">
      <alignment vertical="center"/>
    </xf>
    <xf numFmtId="176" fontId="6" fillId="0" borderId="8" xfId="1" applyNumberFormat="1" applyFont="1" applyFill="1" applyBorder="1" applyAlignment="1">
      <alignment vertical="center"/>
    </xf>
    <xf numFmtId="177" fontId="6" fillId="0" borderId="8" xfId="0" applyNumberFormat="1" applyFont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vertical="center"/>
    </xf>
    <xf numFmtId="0" fontId="2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8" fontId="34" fillId="0" borderId="1" xfId="4" applyFont="1" applyFill="1" applyBorder="1" applyAlignment="1">
      <alignment horizontal="center" vertical="center"/>
    </xf>
    <xf numFmtId="38" fontId="34" fillId="0" borderId="3" xfId="4" applyFont="1" applyFill="1" applyBorder="1" applyAlignment="1">
      <alignment vertical="center"/>
    </xf>
    <xf numFmtId="38" fontId="34" fillId="0" borderId="0" xfId="4" applyFont="1" applyFill="1" applyBorder="1" applyAlignment="1">
      <alignment vertical="center"/>
    </xf>
    <xf numFmtId="38" fontId="34" fillId="0" borderId="4" xfId="4" applyFont="1" applyFill="1" applyBorder="1" applyAlignment="1">
      <alignment vertical="center"/>
    </xf>
    <xf numFmtId="177" fontId="4" fillId="0" borderId="1" xfId="0" applyNumberFormat="1" applyFont="1" applyBorder="1" applyAlignment="1">
      <alignment horizontal="right" vertical="center"/>
    </xf>
    <xf numFmtId="177" fontId="6" fillId="0" borderId="13" xfId="0" applyNumberFormat="1" applyFont="1" applyBorder="1" applyAlignment="1">
      <alignment horizontal="right" vertical="center"/>
    </xf>
    <xf numFmtId="176" fontId="4" fillId="0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77" fontId="4" fillId="0" borderId="4" xfId="0" applyNumberFormat="1" applyFont="1" applyBorder="1" applyAlignment="1">
      <alignment horizontal="right" vertical="center"/>
    </xf>
    <xf numFmtId="0" fontId="6" fillId="0" borderId="13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38" fontId="12" fillId="0" borderId="6" xfId="4" applyFont="1" applyFill="1" applyBorder="1" applyAlignment="1">
      <alignment vertical="center"/>
    </xf>
    <xf numFmtId="38" fontId="12" fillId="0" borderId="3" xfId="4" applyFont="1" applyFill="1" applyBorder="1" applyAlignment="1">
      <alignment vertical="center"/>
    </xf>
    <xf numFmtId="38" fontId="12" fillId="0" borderId="11" xfId="4" applyFont="1" applyFill="1" applyBorder="1" applyAlignment="1">
      <alignment vertical="center"/>
    </xf>
    <xf numFmtId="38" fontId="12" fillId="0" borderId="7" xfId="4" applyFont="1" applyFill="1" applyBorder="1" applyAlignment="1">
      <alignment vertical="center"/>
    </xf>
    <xf numFmtId="38" fontId="12" fillId="0" borderId="20" xfId="4" applyFont="1" applyFill="1" applyBorder="1" applyAlignment="1">
      <alignment vertical="center"/>
    </xf>
    <xf numFmtId="38" fontId="12" fillId="0" borderId="12" xfId="4" applyFont="1" applyFill="1" applyBorder="1" applyAlignment="1">
      <alignment vertical="center"/>
    </xf>
    <xf numFmtId="38" fontId="12" fillId="0" borderId="8" xfId="4" applyFont="1" applyFill="1" applyBorder="1" applyAlignment="1">
      <alignment vertical="center"/>
    </xf>
    <xf numFmtId="38" fontId="12" fillId="0" borderId="2" xfId="4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180" fontId="4" fillId="0" borderId="3" xfId="1" applyNumberFormat="1" applyFont="1" applyBorder="1" applyAlignment="1">
      <alignment vertical="center"/>
    </xf>
    <xf numFmtId="180" fontId="4" fillId="0" borderId="0" xfId="1" applyNumberFormat="1" applyFont="1" applyBorder="1" applyAlignment="1">
      <alignment vertical="center"/>
    </xf>
    <xf numFmtId="180" fontId="6" fillId="0" borderId="9" xfId="1" applyNumberFormat="1" applyFont="1" applyBorder="1" applyAlignment="1">
      <alignment vertical="center"/>
    </xf>
    <xf numFmtId="38" fontId="12" fillId="0" borderId="16" xfId="4" applyFont="1" applyFill="1" applyBorder="1" applyAlignment="1">
      <alignment vertical="center"/>
    </xf>
    <xf numFmtId="38" fontId="12" fillId="0" borderId="31" xfId="4" applyFont="1" applyFill="1" applyBorder="1" applyAlignment="1">
      <alignment vertical="center"/>
    </xf>
    <xf numFmtId="38" fontId="12" fillId="0" borderId="4" xfId="4" applyFont="1" applyFill="1" applyBorder="1" applyAlignment="1">
      <alignment vertical="center"/>
    </xf>
    <xf numFmtId="38" fontId="12" fillId="0" borderId="29" xfId="4" applyFont="1" applyFill="1" applyBorder="1" applyAlignment="1">
      <alignment vertical="center"/>
    </xf>
    <xf numFmtId="38" fontId="12" fillId="0" borderId="47" xfId="4" applyFont="1" applyFill="1" applyBorder="1" applyAlignment="1">
      <alignment vertical="center"/>
    </xf>
    <xf numFmtId="38" fontId="12" fillId="0" borderId="28" xfId="4" applyFont="1" applyFill="1" applyBorder="1" applyAlignment="1">
      <alignment vertical="center"/>
    </xf>
    <xf numFmtId="38" fontId="12" fillId="0" borderId="5" xfId="4" applyFont="1" applyFill="1" applyBorder="1" applyAlignment="1">
      <alignment vertical="center"/>
    </xf>
    <xf numFmtId="182" fontId="6" fillId="0" borderId="13" xfId="0" applyNumberFormat="1" applyFont="1" applyFill="1" applyBorder="1" applyAlignment="1">
      <alignment horizontal="center" vertical="center"/>
    </xf>
    <xf numFmtId="182" fontId="6" fillId="0" borderId="8" xfId="0" applyNumberFormat="1" applyFont="1" applyFill="1" applyBorder="1" applyAlignment="1">
      <alignment horizontal="right" vertical="center"/>
    </xf>
    <xf numFmtId="38" fontId="6" fillId="0" borderId="8" xfId="4" applyFont="1" applyFill="1" applyBorder="1" applyAlignment="1">
      <alignment horizontal="right" vertical="center"/>
    </xf>
    <xf numFmtId="49" fontId="4" fillId="0" borderId="3" xfId="4" applyNumberFormat="1" applyFont="1" applyFill="1" applyBorder="1" applyAlignment="1">
      <alignment horizontal="right" vertical="center"/>
    </xf>
    <xf numFmtId="49" fontId="4" fillId="0" borderId="4" xfId="4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179" fontId="4" fillId="0" borderId="22" xfId="4" applyNumberFormat="1" applyFont="1" applyFill="1" applyBorder="1" applyAlignment="1">
      <alignment vertical="center"/>
    </xf>
    <xf numFmtId="179" fontId="4" fillId="0" borderId="6" xfId="4" applyNumberFormat="1" applyFont="1" applyFill="1" applyBorder="1" applyAlignment="1">
      <alignment vertical="center"/>
    </xf>
    <xf numFmtId="179" fontId="4" fillId="0" borderId="16" xfId="4" applyNumberFormat="1" applyFont="1" applyFill="1" applyBorder="1" applyAlignment="1">
      <alignment vertical="center"/>
    </xf>
    <xf numFmtId="179" fontId="4" fillId="0" borderId="1" xfId="4" applyNumberFormat="1" applyFont="1" applyFill="1" applyBorder="1" applyAlignment="1">
      <alignment vertical="center"/>
    </xf>
    <xf numFmtId="179" fontId="4" fillId="0" borderId="3" xfId="4" applyNumberFormat="1" applyFont="1" applyFill="1" applyBorder="1" applyAlignment="1">
      <alignment vertical="center"/>
    </xf>
    <xf numFmtId="179" fontId="4" fillId="0" borderId="0" xfId="4" applyNumberFormat="1" applyFont="1" applyFill="1" applyBorder="1" applyAlignment="1">
      <alignment vertical="center"/>
    </xf>
    <xf numFmtId="179" fontId="4" fillId="0" borderId="4" xfId="4" applyNumberFormat="1" applyFont="1" applyFill="1" applyBorder="1" applyAlignment="1">
      <alignment vertical="center"/>
    </xf>
    <xf numFmtId="179" fontId="4" fillId="0" borderId="7" xfId="4" applyNumberFormat="1" applyFont="1" applyFill="1" applyBorder="1" applyAlignment="1">
      <alignment vertical="center"/>
    </xf>
    <xf numFmtId="179" fontId="4" fillId="0" borderId="31" xfId="4" applyNumberFormat="1" applyFont="1" applyFill="1" applyBorder="1" applyAlignment="1">
      <alignment vertical="center"/>
    </xf>
    <xf numFmtId="179" fontId="4" fillId="0" borderId="32" xfId="4" applyNumberFormat="1" applyFont="1" applyFill="1" applyBorder="1" applyAlignment="1">
      <alignment vertical="center"/>
    </xf>
    <xf numFmtId="179" fontId="4" fillId="0" borderId="46" xfId="4" applyNumberFormat="1" applyFont="1" applyFill="1" applyBorder="1" applyAlignment="1">
      <alignment vertical="center"/>
    </xf>
    <xf numFmtId="179" fontId="4" fillId="0" borderId="30" xfId="4" applyNumberFormat="1" applyFont="1" applyFill="1" applyBorder="1" applyAlignment="1">
      <alignment vertical="center"/>
    </xf>
    <xf numFmtId="179" fontId="4" fillId="0" borderId="11" xfId="4" applyNumberFormat="1" applyFont="1" applyFill="1" applyBorder="1" applyAlignment="1">
      <alignment vertical="center"/>
    </xf>
    <xf numFmtId="179" fontId="4" fillId="0" borderId="29" xfId="4" applyNumberFormat="1" applyFont="1" applyFill="1" applyBorder="1" applyAlignment="1">
      <alignment vertical="center"/>
    </xf>
    <xf numFmtId="179" fontId="4" fillId="0" borderId="13" xfId="4" applyNumberFormat="1" applyFont="1" applyFill="1" applyBorder="1" applyAlignment="1">
      <alignment vertical="center"/>
    </xf>
    <xf numFmtId="179" fontId="4" fillId="0" borderId="8" xfId="4" applyNumberFormat="1" applyFont="1" applyFill="1" applyBorder="1" applyAlignment="1">
      <alignment vertical="center"/>
    </xf>
    <xf numFmtId="179" fontId="4" fillId="0" borderId="28" xfId="4" applyNumberFormat="1" applyFont="1" applyFill="1" applyBorder="1" applyAlignment="1">
      <alignment vertical="center"/>
    </xf>
    <xf numFmtId="179" fontId="4" fillId="0" borderId="9" xfId="4" applyNumberFormat="1" applyFont="1" applyFill="1" applyBorder="1" applyAlignment="1">
      <alignment vertical="center"/>
    </xf>
    <xf numFmtId="0" fontId="0" fillId="0" borderId="0" xfId="0" applyFont="1" applyFill="1"/>
    <xf numFmtId="38" fontId="12" fillId="0" borderId="0" xfId="1" applyFont="1" applyFill="1" applyBorder="1" applyAlignment="1">
      <alignment vertical="center"/>
    </xf>
    <xf numFmtId="38" fontId="6" fillId="0" borderId="9" xfId="4" applyFont="1" applyFill="1" applyBorder="1" applyAlignment="1">
      <alignment vertical="center"/>
    </xf>
    <xf numFmtId="38" fontId="6" fillId="0" borderId="8" xfId="4" applyFont="1" applyFill="1" applyBorder="1" applyAlignment="1">
      <alignment vertical="center"/>
    </xf>
    <xf numFmtId="38" fontId="6" fillId="0" borderId="28" xfId="4" applyFont="1" applyFill="1" applyBorder="1" applyAlignment="1">
      <alignment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38" fontId="12" fillId="0" borderId="0" xfId="1" applyFont="1" applyFill="1" applyBorder="1" applyAlignment="1">
      <alignment horizontal="right" vertical="center"/>
    </xf>
    <xf numFmtId="38" fontId="12" fillId="0" borderId="0" xfId="1" applyFont="1" applyFill="1" applyBorder="1" applyAlignment="1">
      <alignment vertical="center"/>
    </xf>
    <xf numFmtId="38" fontId="34" fillId="0" borderId="2" xfId="1" applyFont="1" applyFill="1" applyBorder="1" applyAlignment="1">
      <alignment horizontal="distributed" vertical="center" justifyLastLine="1"/>
    </xf>
    <xf numFmtId="38" fontId="34" fillId="0" borderId="5" xfId="1" applyFont="1" applyFill="1" applyBorder="1" applyAlignment="1">
      <alignment horizontal="distributed" vertical="center" justifyLastLine="1"/>
    </xf>
    <xf numFmtId="0" fontId="33" fillId="0" borderId="13" xfId="0" applyFont="1" applyFill="1" applyBorder="1" applyAlignment="1">
      <alignment horizontal="center" vertical="center"/>
    </xf>
    <xf numFmtId="38" fontId="0" fillId="0" borderId="0" xfId="1" applyFont="1" applyFill="1"/>
    <xf numFmtId="0" fontId="6" fillId="0" borderId="8" xfId="0" applyFont="1" applyFill="1" applyBorder="1" applyAlignment="1">
      <alignment horizontal="center" vertical="center"/>
    </xf>
    <xf numFmtId="184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83" fontId="6" fillId="0" borderId="8" xfId="4" applyNumberFormat="1" applyFont="1" applyFill="1" applyBorder="1" applyAlignment="1">
      <alignment vertical="center"/>
    </xf>
    <xf numFmtId="176" fontId="6" fillId="0" borderId="8" xfId="4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center" vertical="center"/>
    </xf>
    <xf numFmtId="176" fontId="6" fillId="0" borderId="13" xfId="4" applyNumberFormat="1" applyFont="1" applyFill="1" applyBorder="1" applyAlignment="1">
      <alignment vertical="center"/>
    </xf>
    <xf numFmtId="3" fontId="6" fillId="0" borderId="28" xfId="0" applyNumberFormat="1" applyFont="1" applyFill="1" applyBorder="1" applyAlignment="1">
      <alignment vertical="center"/>
    </xf>
    <xf numFmtId="176" fontId="6" fillId="0" borderId="28" xfId="4" applyNumberFormat="1" applyFont="1" applyFill="1" applyBorder="1" applyAlignment="1">
      <alignment horizontal="right" vertical="center"/>
    </xf>
    <xf numFmtId="38" fontId="16" fillId="0" borderId="0" xfId="1" applyFont="1" applyFill="1" applyBorder="1" applyAlignment="1">
      <alignment vertical="center"/>
    </xf>
    <xf numFmtId="0" fontId="19" fillId="0" borderId="0" xfId="0" applyFont="1"/>
    <xf numFmtId="38" fontId="17" fillId="0" borderId="0" xfId="1" applyFont="1" applyFill="1" applyBorder="1" applyAlignment="1">
      <alignment vertical="center"/>
    </xf>
    <xf numFmtId="38" fontId="6" fillId="0" borderId="13" xfId="1" applyFont="1" applyFill="1" applyBorder="1" applyAlignment="1">
      <alignment horizontal="distributed" vertical="center" justifyLastLine="1"/>
    </xf>
    <xf numFmtId="38" fontId="6" fillId="0" borderId="8" xfId="4" applyFont="1" applyFill="1" applyBorder="1" applyAlignment="1">
      <alignment horizontal="right" vertical="center" justifyLastLine="1"/>
    </xf>
    <xf numFmtId="38" fontId="6" fillId="0" borderId="13" xfId="4" applyFont="1" applyFill="1" applyBorder="1" applyAlignment="1">
      <alignment horizontal="right" vertical="center" justifyLastLine="1"/>
    </xf>
    <xf numFmtId="38" fontId="6" fillId="0" borderId="9" xfId="4" applyFont="1" applyFill="1" applyBorder="1" applyAlignment="1">
      <alignment horizontal="right" vertical="center" justifyLastLine="1"/>
    </xf>
    <xf numFmtId="38" fontId="6" fillId="0" borderId="28" xfId="4" applyFont="1" applyFill="1" applyBorder="1" applyAlignment="1">
      <alignment horizontal="right" vertical="center" justifyLastLine="1"/>
    </xf>
    <xf numFmtId="38" fontId="28" fillId="0" borderId="0" xfId="1" applyFont="1" applyFill="1" applyBorder="1" applyAlignment="1">
      <alignment vertical="center"/>
    </xf>
    <xf numFmtId="38" fontId="28" fillId="0" borderId="0" xfId="1" applyFont="1" applyFill="1" applyAlignment="1">
      <alignment vertical="center"/>
    </xf>
    <xf numFmtId="38" fontId="39" fillId="0" borderId="0" xfId="1" applyFont="1" applyFill="1" applyBorder="1" applyAlignment="1">
      <alignment vertical="center"/>
    </xf>
    <xf numFmtId="38" fontId="39" fillId="0" borderId="0" xfId="1" applyFont="1" applyFill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13" xfId="4" applyFont="1" applyFill="1" applyBorder="1" applyAlignment="1">
      <alignment vertical="center"/>
    </xf>
    <xf numFmtId="38" fontId="26" fillId="0" borderId="0" xfId="4" applyFont="1" applyFill="1" applyAlignment="1">
      <alignment vertical="center"/>
    </xf>
    <xf numFmtId="38" fontId="26" fillId="0" borderId="30" xfId="4" applyFont="1" applyFill="1" applyBorder="1" applyAlignment="1">
      <alignment vertical="center"/>
    </xf>
    <xf numFmtId="38" fontId="26" fillId="0" borderId="32" xfId="4" applyFont="1" applyFill="1" applyBorder="1" applyAlignment="1">
      <alignment vertical="center"/>
    </xf>
    <xf numFmtId="38" fontId="26" fillId="0" borderId="33" xfId="4" applyFont="1" applyFill="1" applyBorder="1" applyAlignment="1">
      <alignment vertical="center"/>
    </xf>
    <xf numFmtId="38" fontId="26" fillId="0" borderId="22" xfId="4" applyFont="1" applyFill="1" applyBorder="1" applyAlignment="1">
      <alignment vertical="center"/>
    </xf>
    <xf numFmtId="38" fontId="26" fillId="0" borderId="1" xfId="4" applyFont="1" applyFill="1" applyBorder="1" applyAlignment="1">
      <alignment vertical="center"/>
    </xf>
    <xf numFmtId="38" fontId="26" fillId="0" borderId="23" xfId="4" applyFont="1" applyFill="1" applyBorder="1" applyAlignment="1">
      <alignment vertical="center"/>
    </xf>
    <xf numFmtId="38" fontId="26" fillId="0" borderId="13" xfId="4" applyFont="1" applyFill="1" applyBorder="1" applyAlignment="1">
      <alignment vertical="center"/>
    </xf>
    <xf numFmtId="38" fontId="26" fillId="0" borderId="14" xfId="4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38" fontId="26" fillId="0" borderId="16" xfId="4" applyFont="1" applyFill="1" applyBorder="1" applyAlignment="1">
      <alignment vertical="center"/>
    </xf>
    <xf numFmtId="38" fontId="26" fillId="0" borderId="31" xfId="4" applyFont="1" applyFill="1" applyBorder="1" applyAlignment="1">
      <alignment vertical="center"/>
    </xf>
    <xf numFmtId="38" fontId="26" fillId="0" borderId="4" xfId="4" applyFont="1" applyFill="1" applyBorder="1" applyAlignment="1">
      <alignment vertical="center"/>
    </xf>
    <xf numFmtId="38" fontId="26" fillId="0" borderId="29" xfId="4" applyFont="1" applyFill="1" applyBorder="1" applyAlignment="1">
      <alignment vertical="center"/>
    </xf>
    <xf numFmtId="38" fontId="26" fillId="0" borderId="47" xfId="4" applyFont="1" applyFill="1" applyBorder="1" applyAlignment="1">
      <alignment vertical="center"/>
    </xf>
    <xf numFmtId="38" fontId="26" fillId="0" borderId="28" xfId="4" applyFont="1" applyFill="1" applyBorder="1" applyAlignment="1">
      <alignment vertical="center"/>
    </xf>
    <xf numFmtId="176" fontId="33" fillId="0" borderId="4" xfId="4" applyNumberFormat="1" applyFont="1" applyFill="1" applyBorder="1" applyAlignment="1">
      <alignment horizontal="right" vertical="center"/>
    </xf>
    <xf numFmtId="38" fontId="26" fillId="0" borderId="5" xfId="4" applyFont="1" applyFill="1" applyBorder="1" applyAlignment="1">
      <alignment vertical="center"/>
    </xf>
    <xf numFmtId="0" fontId="30" fillId="0" borderId="0" xfId="0" applyFont="1" applyFill="1" applyAlignment="1">
      <alignment vertical="center"/>
    </xf>
    <xf numFmtId="0" fontId="30" fillId="0" borderId="0" xfId="0" applyFont="1" applyFill="1" applyBorder="1" applyAlignment="1">
      <alignment vertical="center"/>
    </xf>
    <xf numFmtId="38" fontId="33" fillId="0" borderId="13" xfId="4" applyFont="1" applyFill="1" applyBorder="1" applyAlignment="1">
      <alignment horizontal="center" vertical="center"/>
    </xf>
    <xf numFmtId="38" fontId="33" fillId="0" borderId="8" xfId="4" applyFont="1" applyFill="1" applyBorder="1" applyAlignment="1">
      <alignment vertical="center"/>
    </xf>
    <xf numFmtId="38" fontId="33" fillId="0" borderId="9" xfId="4" applyFont="1" applyFill="1" applyBorder="1" applyAlignment="1">
      <alignment vertical="center"/>
    </xf>
    <xf numFmtId="38" fontId="33" fillId="0" borderId="28" xfId="4" applyFont="1" applyFill="1" applyBorder="1" applyAlignment="1">
      <alignment vertical="center"/>
    </xf>
    <xf numFmtId="38" fontId="26" fillId="0" borderId="0" xfId="5" applyNumberFormat="1" applyFont="1" applyFill="1" applyBorder="1">
      <alignment vertical="center"/>
    </xf>
    <xf numFmtId="38" fontId="33" fillId="0" borderId="13" xfId="4" applyFont="1" applyFill="1" applyBorder="1" applyAlignment="1">
      <alignment vertical="center"/>
    </xf>
    <xf numFmtId="181" fontId="33" fillId="0" borderId="9" xfId="0" applyNumberFormat="1" applyFont="1" applyFill="1" applyBorder="1" applyAlignment="1">
      <alignment vertical="center"/>
    </xf>
    <xf numFmtId="181" fontId="33" fillId="0" borderId="8" xfId="0" applyNumberFormat="1" applyFont="1" applyFill="1" applyBorder="1" applyAlignment="1">
      <alignment vertical="center"/>
    </xf>
    <xf numFmtId="181" fontId="33" fillId="0" borderId="13" xfId="0" applyNumberFormat="1" applyFont="1" applyFill="1" applyBorder="1" applyAlignment="1">
      <alignment horizontal="right" vertical="center"/>
    </xf>
    <xf numFmtId="181" fontId="33" fillId="0" borderId="13" xfId="0" applyNumberFormat="1" applyFont="1" applyFill="1" applyBorder="1" applyAlignment="1">
      <alignment vertical="center"/>
    </xf>
    <xf numFmtId="181" fontId="33" fillId="0" borderId="9" xfId="0" applyNumberFormat="1" applyFont="1" applyFill="1" applyBorder="1" applyAlignment="1">
      <alignment horizontal="right" vertical="center"/>
    </xf>
    <xf numFmtId="181" fontId="33" fillId="0" borderId="28" xfId="0" applyNumberFormat="1" applyFont="1" applyFill="1" applyBorder="1" applyAlignment="1">
      <alignment horizontal="right" vertical="center"/>
    </xf>
    <xf numFmtId="181" fontId="33" fillId="0" borderId="28" xfId="0" applyNumberFormat="1" applyFont="1" applyFill="1" applyBorder="1" applyAlignment="1">
      <alignment vertical="center"/>
    </xf>
    <xf numFmtId="0" fontId="26" fillId="0" borderId="0" xfId="5" applyFont="1" applyFill="1">
      <alignment vertical="center"/>
    </xf>
    <xf numFmtId="176" fontId="6" fillId="0" borderId="13" xfId="4" applyNumberFormat="1" applyFont="1" applyFill="1" applyBorder="1" applyAlignment="1">
      <alignment horizontal="right" vertical="center"/>
    </xf>
    <xf numFmtId="176" fontId="6" fillId="0" borderId="9" xfId="4" applyNumberFormat="1" applyFont="1" applyFill="1" applyBorder="1" applyAlignment="1">
      <alignment horizontal="right" vertical="center"/>
    </xf>
    <xf numFmtId="176" fontId="6" fillId="0" borderId="9" xfId="4" applyNumberFormat="1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177" fontId="6" fillId="0" borderId="9" xfId="0" applyNumberFormat="1" applyFont="1" applyFill="1" applyBorder="1" applyAlignment="1">
      <alignment horizontal="right" vertical="center"/>
    </xf>
    <xf numFmtId="177" fontId="6" fillId="0" borderId="13" xfId="0" applyNumberFormat="1" applyFont="1" applyFill="1" applyBorder="1" applyAlignment="1">
      <alignment horizontal="right" vertical="center"/>
    </xf>
    <xf numFmtId="177" fontId="6" fillId="0" borderId="9" xfId="0" applyNumberFormat="1" applyFont="1" applyFill="1" applyBorder="1" applyAlignment="1">
      <alignment vertical="center"/>
    </xf>
    <xf numFmtId="177" fontId="6" fillId="0" borderId="9" xfId="0" applyNumberFormat="1" applyFont="1" applyBorder="1" applyAlignment="1">
      <alignment vertical="center"/>
    </xf>
    <xf numFmtId="176" fontId="6" fillId="0" borderId="0" xfId="1" applyNumberFormat="1" applyFont="1" applyBorder="1" applyAlignment="1">
      <alignment vertical="center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9" xfId="1" applyNumberFormat="1" applyFont="1" applyFill="1" applyBorder="1" applyAlignment="1">
      <alignment vertical="center"/>
    </xf>
    <xf numFmtId="180" fontId="6" fillId="0" borderId="28" xfId="1" applyNumberFormat="1" applyFont="1" applyBorder="1" applyAlignment="1">
      <alignment vertical="center"/>
    </xf>
    <xf numFmtId="176" fontId="6" fillId="0" borderId="28" xfId="1" applyNumberFormat="1" applyFont="1" applyFill="1" applyBorder="1" applyAlignment="1">
      <alignment horizontal="right" vertical="center"/>
    </xf>
    <xf numFmtId="180" fontId="6" fillId="0" borderId="8" xfId="1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176" fontId="1" fillId="0" borderId="0" xfId="2" applyNumberFormat="1" applyFont="1" applyFill="1" applyBorder="1" applyAlignment="1">
      <alignment vertical="center"/>
    </xf>
    <xf numFmtId="0" fontId="12" fillId="0" borderId="0" xfId="0" applyFont="1" applyBorder="1"/>
    <xf numFmtId="0" fontId="12" fillId="0" borderId="2" xfId="0" applyFont="1" applyBorder="1"/>
    <xf numFmtId="0" fontId="5" fillId="0" borderId="2" xfId="0" applyFont="1" applyBorder="1" applyAlignment="1">
      <alignment horizontal="left" wrapText="1"/>
    </xf>
    <xf numFmtId="0" fontId="7" fillId="0" borderId="2" xfId="0" applyFont="1" applyFill="1" applyBorder="1" applyAlignment="1">
      <alignment horizontal="left" vertical="center" wrapText="1"/>
    </xf>
    <xf numFmtId="0" fontId="5" fillId="0" borderId="2" xfId="0" applyFont="1" applyBorder="1"/>
    <xf numFmtId="38" fontId="5" fillId="0" borderId="2" xfId="1" applyFont="1" applyBorder="1"/>
    <xf numFmtId="178" fontId="5" fillId="0" borderId="2" xfId="0" applyNumberFormat="1" applyFont="1" applyBorder="1"/>
    <xf numFmtId="181" fontId="5" fillId="0" borderId="2" xfId="0" applyNumberFormat="1" applyFont="1" applyBorder="1"/>
    <xf numFmtId="176" fontId="7" fillId="0" borderId="2" xfId="2" applyNumberFormat="1" applyFont="1" applyFill="1" applyBorder="1" applyAlignment="1">
      <alignment horizontal="right" vertical="center"/>
    </xf>
    <xf numFmtId="185" fontId="5" fillId="0" borderId="2" xfId="0" applyNumberFormat="1" applyFont="1" applyBorder="1"/>
    <xf numFmtId="38" fontId="5" fillId="0" borderId="2" xfId="1" applyFont="1" applyFill="1" applyBorder="1"/>
    <xf numFmtId="176" fontId="7" fillId="0" borderId="2" xfId="2" applyNumberFormat="1" applyFont="1" applyFill="1" applyBorder="1" applyAlignment="1">
      <alignment vertical="center"/>
    </xf>
    <xf numFmtId="0" fontId="0" fillId="0" borderId="2" xfId="0" applyBorder="1"/>
    <xf numFmtId="38" fontId="0" fillId="0" borderId="2" xfId="1" applyFont="1" applyBorder="1"/>
    <xf numFmtId="0" fontId="0" fillId="0" borderId="0" xfId="0" applyBorder="1"/>
    <xf numFmtId="177" fontId="0" fillId="0" borderId="2" xfId="0" applyNumberFormat="1" applyBorder="1"/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left" vertical="top"/>
    </xf>
    <xf numFmtId="0" fontId="9" fillId="0" borderId="0" xfId="0" applyFont="1" applyFill="1" applyAlignment="1"/>
    <xf numFmtId="0" fontId="5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177" fontId="6" fillId="0" borderId="0" xfId="0" applyNumberFormat="1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6" fillId="0" borderId="13" xfId="0" applyFont="1" applyFill="1" applyBorder="1" applyAlignment="1">
      <alignment horizontal="center" vertical="center"/>
    </xf>
    <xf numFmtId="0" fontId="9" fillId="0" borderId="0" xfId="0" applyFont="1" applyAlignment="1"/>
    <xf numFmtId="0" fontId="5" fillId="0" borderId="9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top"/>
    </xf>
    <xf numFmtId="38" fontId="9" fillId="0" borderId="0" xfId="1" applyFont="1" applyFill="1" applyBorder="1" applyAlignment="1">
      <alignment horizontal="right"/>
    </xf>
    <xf numFmtId="0" fontId="33" fillId="0" borderId="14" xfId="0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top"/>
    </xf>
    <xf numFmtId="0" fontId="9" fillId="0" borderId="0" xfId="0" applyFont="1" applyFill="1" applyAlignment="1">
      <alignment vertical="top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top"/>
    </xf>
    <xf numFmtId="0" fontId="4" fillId="0" borderId="2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2" xfId="0" applyFont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4" fillId="0" borderId="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3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distributed" vertical="center"/>
    </xf>
    <xf numFmtId="0" fontId="5" fillId="0" borderId="2" xfId="0" applyFont="1" applyBorder="1" applyAlignment="1">
      <alignment shrinkToFit="1"/>
    </xf>
    <xf numFmtId="38" fontId="4" fillId="0" borderId="16" xfId="4" applyFont="1" applyFill="1" applyBorder="1" applyAlignment="1">
      <alignment horizontal="right" vertical="center"/>
    </xf>
    <xf numFmtId="0" fontId="4" fillId="0" borderId="4" xfId="0" applyFont="1" applyFill="1" applyBorder="1" applyAlignment="1">
      <alignment vertical="center"/>
    </xf>
    <xf numFmtId="184" fontId="6" fillId="0" borderId="28" xfId="0" applyNumberFormat="1" applyFont="1" applyFill="1" applyBorder="1" applyAlignment="1">
      <alignment vertical="center"/>
    </xf>
    <xf numFmtId="38" fontId="6" fillId="0" borderId="8" xfId="1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shrinkToFit="1"/>
    </xf>
    <xf numFmtId="38" fontId="4" fillId="0" borderId="4" xfId="4" applyFont="1" applyFill="1" applyBorder="1" applyAlignment="1">
      <alignment vertical="center"/>
    </xf>
    <xf numFmtId="38" fontId="4" fillId="0" borderId="1" xfId="1" applyFont="1" applyFill="1" applyBorder="1" applyAlignment="1">
      <alignment horizontal="center" vertical="center"/>
    </xf>
    <xf numFmtId="38" fontId="6" fillId="0" borderId="13" xfId="4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3" xfId="4" applyNumberFormat="1" applyFont="1" applyFill="1" applyBorder="1" applyAlignment="1">
      <alignment horizontal="right" vertical="center"/>
    </xf>
    <xf numFmtId="0" fontId="4" fillId="0" borderId="4" xfId="0" applyNumberFormat="1" applyFont="1" applyFill="1" applyBorder="1" applyAlignment="1">
      <alignment horizontal="right" vertical="center"/>
    </xf>
    <xf numFmtId="0" fontId="6" fillId="0" borderId="8" xfId="0" applyNumberFormat="1" applyFont="1" applyFill="1" applyBorder="1" applyAlignment="1">
      <alignment horizontal="right" vertical="center"/>
    </xf>
    <xf numFmtId="0" fontId="6" fillId="0" borderId="28" xfId="0" applyNumberFormat="1" applyFont="1" applyFill="1" applyBorder="1" applyAlignment="1">
      <alignment horizontal="right" vertical="center"/>
    </xf>
    <xf numFmtId="0" fontId="6" fillId="0" borderId="8" xfId="4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9" fillId="0" borderId="9" xfId="0" applyFont="1" applyFill="1" applyBorder="1" applyAlignment="1">
      <alignment horizontal="right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distributed" vertical="center"/>
    </xf>
    <xf numFmtId="0" fontId="34" fillId="0" borderId="5" xfId="0" applyFont="1" applyFill="1" applyBorder="1" applyAlignment="1">
      <alignment horizontal="center" vertical="center"/>
    </xf>
    <xf numFmtId="38" fontId="6" fillId="0" borderId="28" xfId="4" applyFont="1" applyFill="1" applyBorder="1" applyAlignment="1">
      <alignment horizontal="right" vertical="center"/>
    </xf>
    <xf numFmtId="38" fontId="6" fillId="0" borderId="9" xfId="4" applyFont="1" applyFill="1" applyBorder="1" applyAlignment="1">
      <alignment horizontal="right" vertical="center"/>
    </xf>
    <xf numFmtId="0" fontId="4" fillId="0" borderId="24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vertical="center" justifyLastLine="1"/>
    </xf>
    <xf numFmtId="0" fontId="4" fillId="0" borderId="5" xfId="0" applyFont="1" applyFill="1" applyBorder="1" applyAlignment="1">
      <alignment vertical="center" justifyLastLine="1"/>
    </xf>
    <xf numFmtId="176" fontId="4" fillId="0" borderId="3" xfId="2" applyNumberFormat="1" applyFont="1" applyFill="1" applyBorder="1" applyAlignment="1">
      <alignment horizontal="right" vertical="center"/>
    </xf>
    <xf numFmtId="41" fontId="4" fillId="0" borderId="3" xfId="2" applyNumberFormat="1" applyFont="1" applyFill="1" applyBorder="1" applyAlignment="1">
      <alignment horizontal="right" vertical="center"/>
    </xf>
    <xf numFmtId="41" fontId="4" fillId="0" borderId="4" xfId="2" applyNumberFormat="1" applyFont="1" applyFill="1" applyBorder="1" applyAlignment="1">
      <alignment horizontal="right" vertical="center"/>
    </xf>
    <xf numFmtId="41" fontId="4" fillId="0" borderId="34" xfId="2" applyNumberFormat="1" applyFont="1" applyFill="1" applyBorder="1" applyAlignment="1">
      <alignment horizontal="right" vertical="center"/>
    </xf>
    <xf numFmtId="176" fontId="4" fillId="0" borderId="1" xfId="2" applyNumberFormat="1" applyFont="1" applyFill="1" applyBorder="1" applyAlignment="1">
      <alignment horizontal="right" vertical="center"/>
    </xf>
    <xf numFmtId="176" fontId="4" fillId="0" borderId="4" xfId="2" applyNumberFormat="1" applyFont="1" applyFill="1" applyBorder="1" applyAlignment="1">
      <alignment horizontal="right" vertical="center"/>
    </xf>
    <xf numFmtId="176" fontId="4" fillId="0" borderId="34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3" xfId="2" applyNumberFormat="1" applyFont="1" applyFill="1" applyBorder="1" applyAlignment="1">
      <alignment horizontal="right" vertical="center"/>
    </xf>
    <xf numFmtId="41" fontId="6" fillId="0" borderId="3" xfId="2" applyNumberFormat="1" applyFont="1" applyFill="1" applyBorder="1" applyAlignment="1">
      <alignment horizontal="right" vertical="center"/>
    </xf>
    <xf numFmtId="41" fontId="6" fillId="0" borderId="4" xfId="2" applyNumberFormat="1" applyFont="1" applyFill="1" applyBorder="1" applyAlignment="1">
      <alignment horizontal="right" vertical="center"/>
    </xf>
    <xf numFmtId="41" fontId="6" fillId="0" borderId="34" xfId="2" applyNumberFormat="1" applyFont="1" applyFill="1" applyBorder="1" applyAlignment="1">
      <alignment horizontal="right" vertical="center"/>
    </xf>
    <xf numFmtId="176" fontId="6" fillId="0" borderId="1" xfId="2" applyNumberFormat="1" applyFont="1" applyFill="1" applyBorder="1" applyAlignment="1">
      <alignment horizontal="right" vertical="center"/>
    </xf>
    <xf numFmtId="176" fontId="6" fillId="0" borderId="4" xfId="2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176" fontId="4" fillId="0" borderId="8" xfId="2" applyNumberFormat="1" applyFont="1" applyFill="1" applyBorder="1" applyAlignment="1">
      <alignment horizontal="right" vertical="center"/>
    </xf>
    <xf numFmtId="41" fontId="4" fillId="0" borderId="8" xfId="2" applyNumberFormat="1" applyFont="1" applyFill="1" applyBorder="1" applyAlignment="1">
      <alignment horizontal="right" vertical="center"/>
    </xf>
    <xf numFmtId="41" fontId="4" fillId="0" borderId="28" xfId="2" applyNumberFormat="1" applyFont="1" applyFill="1" applyBorder="1" applyAlignment="1">
      <alignment horizontal="right" vertical="center"/>
    </xf>
    <xf numFmtId="41" fontId="4" fillId="0" borderId="35" xfId="2" applyNumberFormat="1" applyFont="1" applyFill="1" applyBorder="1" applyAlignment="1">
      <alignment horizontal="right" vertical="center"/>
    </xf>
    <xf numFmtId="176" fontId="4" fillId="0" borderId="13" xfId="2" applyNumberFormat="1" applyFont="1" applyFill="1" applyBorder="1" applyAlignment="1">
      <alignment horizontal="right" vertical="center"/>
    </xf>
    <xf numFmtId="176" fontId="4" fillId="0" borderId="28" xfId="2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26" xfId="0" applyFont="1" applyFill="1" applyBorder="1" applyAlignment="1">
      <alignment horizontal="center" vertical="center" justifyLastLine="1"/>
    </xf>
    <xf numFmtId="176" fontId="4" fillId="0" borderId="3" xfId="2" applyNumberFormat="1" applyFont="1" applyFill="1" applyBorder="1" applyAlignment="1">
      <alignment vertical="center"/>
    </xf>
    <xf numFmtId="176" fontId="4" fillId="0" borderId="4" xfId="2" applyNumberFormat="1" applyFont="1" applyFill="1" applyBorder="1" applyAlignment="1">
      <alignment vertical="center"/>
    </xf>
    <xf numFmtId="176" fontId="4" fillId="0" borderId="36" xfId="2" applyNumberFormat="1" applyFont="1" applyFill="1" applyBorder="1" applyAlignment="1">
      <alignment vertical="center"/>
    </xf>
    <xf numFmtId="176" fontId="4" fillId="0" borderId="1" xfId="2" applyNumberFormat="1" applyFont="1" applyFill="1" applyBorder="1" applyAlignment="1">
      <alignment vertical="center"/>
    </xf>
    <xf numFmtId="176" fontId="6" fillId="0" borderId="3" xfId="2" applyNumberFormat="1" applyFont="1" applyFill="1" applyBorder="1" applyAlignment="1">
      <alignment vertical="center"/>
    </xf>
    <xf numFmtId="176" fontId="6" fillId="0" borderId="4" xfId="2" applyNumberFormat="1" applyFont="1" applyFill="1" applyBorder="1" applyAlignment="1">
      <alignment vertical="center"/>
    </xf>
    <xf numFmtId="176" fontId="6" fillId="0" borderId="36" xfId="2" applyNumberFormat="1" applyFont="1" applyFill="1" applyBorder="1" applyAlignment="1">
      <alignment vertical="center"/>
    </xf>
    <xf numFmtId="176" fontId="6" fillId="0" borderId="1" xfId="2" applyNumberFormat="1" applyFont="1" applyFill="1" applyBorder="1" applyAlignment="1">
      <alignment vertical="center"/>
    </xf>
    <xf numFmtId="176" fontId="4" fillId="0" borderId="8" xfId="2" applyNumberFormat="1" applyFont="1" applyFill="1" applyBorder="1" applyAlignment="1">
      <alignment vertical="center"/>
    </xf>
    <xf numFmtId="176" fontId="4" fillId="0" borderId="28" xfId="2" applyNumberFormat="1" applyFont="1" applyFill="1" applyBorder="1" applyAlignment="1">
      <alignment vertical="center"/>
    </xf>
    <xf numFmtId="176" fontId="4" fillId="0" borderId="26" xfId="2" applyNumberFormat="1" applyFont="1" applyFill="1" applyBorder="1" applyAlignment="1">
      <alignment vertical="center"/>
    </xf>
    <xf numFmtId="176" fontId="4" fillId="0" borderId="13" xfId="2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right"/>
    </xf>
    <xf numFmtId="176" fontId="4" fillId="0" borderId="8" xfId="1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distributed" vertical="center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4" fillId="0" borderId="14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176" fontId="4" fillId="0" borderId="8" xfId="4" applyNumberFormat="1" applyFont="1" applyFill="1" applyBorder="1" applyAlignment="1">
      <alignment vertical="center" shrinkToFit="1"/>
    </xf>
    <xf numFmtId="176" fontId="4" fillId="0" borderId="28" xfId="4" applyNumberFormat="1" applyFont="1" applyFill="1" applyBorder="1" applyAlignment="1">
      <alignment vertical="center" shrinkToFit="1"/>
    </xf>
    <xf numFmtId="176" fontId="6" fillId="0" borderId="8" xfId="4" applyNumberFormat="1" applyFont="1" applyFill="1" applyBorder="1" applyAlignment="1">
      <alignment vertical="center" shrinkToFit="1"/>
    </xf>
    <xf numFmtId="176" fontId="6" fillId="0" borderId="28" xfId="4" applyNumberFormat="1" applyFont="1" applyFill="1" applyBorder="1" applyAlignment="1">
      <alignment vertical="center" shrinkToFit="1"/>
    </xf>
    <xf numFmtId="38" fontId="9" fillId="0" borderId="10" xfId="1" applyFont="1" applyFill="1" applyBorder="1" applyAlignment="1">
      <alignment vertical="center"/>
    </xf>
    <xf numFmtId="177" fontId="4" fillId="0" borderId="18" xfId="0" applyNumberFormat="1" applyFont="1" applyFill="1" applyBorder="1" applyAlignment="1">
      <alignment vertical="center"/>
    </xf>
    <xf numFmtId="177" fontId="4" fillId="0" borderId="22" xfId="0" applyNumberFormat="1" applyFont="1" applyFill="1" applyBorder="1" applyAlignment="1">
      <alignment vertical="center"/>
    </xf>
    <xf numFmtId="177" fontId="4" fillId="0" borderId="16" xfId="0" applyNumberFormat="1" applyFont="1" applyFill="1" applyBorder="1" applyAlignment="1">
      <alignment vertical="center"/>
    </xf>
    <xf numFmtId="177" fontId="6" fillId="0" borderId="18" xfId="0" applyNumberFormat="1" applyFont="1" applyFill="1" applyBorder="1" applyAlignment="1">
      <alignment vertical="center"/>
    </xf>
    <xf numFmtId="177" fontId="6" fillId="0" borderId="22" xfId="0" applyNumberFormat="1" applyFont="1" applyFill="1" applyBorder="1" applyAlignment="1">
      <alignment vertical="center"/>
    </xf>
    <xf numFmtId="177" fontId="6" fillId="0" borderId="6" xfId="0" applyNumberFormat="1" applyFont="1" applyFill="1" applyBorder="1" applyAlignment="1">
      <alignment vertical="center"/>
    </xf>
    <xf numFmtId="177" fontId="6" fillId="0" borderId="16" xfId="0" applyNumberFormat="1" applyFont="1" applyFill="1" applyBorder="1" applyAlignment="1">
      <alignment vertical="center"/>
    </xf>
    <xf numFmtId="177" fontId="4" fillId="0" borderId="19" xfId="0" applyNumberFormat="1" applyFont="1" applyFill="1" applyBorder="1" applyAlignment="1">
      <alignment vertical="center"/>
    </xf>
    <xf numFmtId="177" fontId="4" fillId="0" borderId="23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vertical="center"/>
    </xf>
    <xf numFmtId="177" fontId="4" fillId="0" borderId="27" xfId="0" applyNumberFormat="1" applyFont="1" applyFill="1" applyBorder="1" applyAlignment="1">
      <alignment vertical="center"/>
    </xf>
    <xf numFmtId="177" fontId="6" fillId="0" borderId="19" xfId="0" applyNumberFormat="1" applyFont="1" applyFill="1" applyBorder="1" applyAlignment="1">
      <alignment vertical="center"/>
    </xf>
    <xf numFmtId="177" fontId="6" fillId="0" borderId="23" xfId="0" applyNumberFormat="1" applyFont="1" applyFill="1" applyBorder="1" applyAlignment="1">
      <alignment vertical="center"/>
    </xf>
    <xf numFmtId="177" fontId="6" fillId="0" borderId="12" xfId="0" applyNumberFormat="1" applyFont="1" applyFill="1" applyBorder="1" applyAlignment="1">
      <alignment vertical="center"/>
    </xf>
    <xf numFmtId="177" fontId="6" fillId="0" borderId="27" xfId="0" applyNumberFormat="1" applyFont="1" applyFill="1" applyBorder="1" applyAlignment="1">
      <alignment vertical="center"/>
    </xf>
    <xf numFmtId="177" fontId="4" fillId="0" borderId="12" xfId="0" applyNumberFormat="1" applyFont="1" applyFill="1" applyBorder="1" applyAlignment="1">
      <alignment horizontal="right" vertical="center"/>
    </xf>
    <xf numFmtId="177" fontId="6" fillId="0" borderId="12" xfId="0" applyNumberFormat="1" applyFont="1" applyFill="1" applyBorder="1" applyAlignment="1">
      <alignment horizontal="right" vertical="center"/>
    </xf>
    <xf numFmtId="49" fontId="4" fillId="0" borderId="12" xfId="0" applyNumberFormat="1" applyFont="1" applyFill="1" applyBorder="1" applyAlignment="1">
      <alignment horizontal="right" vertical="center"/>
    </xf>
    <xf numFmtId="49" fontId="6" fillId="0" borderId="12" xfId="0" applyNumberFormat="1" applyFont="1" applyFill="1" applyBorder="1" applyAlignment="1">
      <alignment horizontal="right" vertical="center"/>
    </xf>
    <xf numFmtId="177" fontId="4" fillId="0" borderId="25" xfId="0" applyNumberFormat="1" applyFont="1" applyFill="1" applyBorder="1" applyAlignment="1">
      <alignment vertical="center"/>
    </xf>
    <xf numFmtId="177" fontId="4" fillId="0" borderId="28" xfId="0" applyNumberFormat="1" applyFont="1" applyFill="1" applyBorder="1" applyAlignment="1">
      <alignment vertical="center"/>
    </xf>
    <xf numFmtId="177" fontId="6" fillId="0" borderId="25" xfId="0" applyNumberFormat="1" applyFont="1" applyFill="1" applyBorder="1" applyAlignment="1">
      <alignment vertical="center"/>
    </xf>
    <xf numFmtId="177" fontId="6" fillId="0" borderId="1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4" fillId="0" borderId="17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49" fontId="4" fillId="0" borderId="2" xfId="0" applyNumberFormat="1" applyFont="1" applyFill="1" applyBorder="1" applyAlignment="1">
      <alignment horizontal="right" vertical="center"/>
    </xf>
    <xf numFmtId="177" fontId="4" fillId="0" borderId="5" xfId="0" applyNumberFormat="1" applyFont="1" applyFill="1" applyBorder="1" applyAlignment="1">
      <alignment vertical="center"/>
    </xf>
    <xf numFmtId="177" fontId="6" fillId="0" borderId="17" xfId="0" applyNumberFormat="1" applyFont="1" applyFill="1" applyBorder="1" applyAlignment="1">
      <alignment vertical="center"/>
    </xf>
    <xf numFmtId="177" fontId="6" fillId="0" borderId="14" xfId="0" applyNumberFormat="1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21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21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/>
    <xf numFmtId="0" fontId="40" fillId="0" borderId="9" xfId="0" applyFont="1" applyFill="1" applyBorder="1" applyAlignment="1"/>
    <xf numFmtId="0" fontId="40" fillId="0" borderId="9" xfId="0" applyFont="1" applyFill="1" applyBorder="1" applyAlignment="1">
      <alignment horizontal="right"/>
    </xf>
    <xf numFmtId="0" fontId="5" fillId="0" borderId="37" xfId="0" applyFont="1" applyFill="1" applyBorder="1" applyAlignment="1">
      <alignment horizontal="center" vertical="center" shrinkToFit="1"/>
    </xf>
    <xf numFmtId="177" fontId="4" fillId="0" borderId="48" xfId="0" applyNumberFormat="1" applyFont="1" applyFill="1" applyBorder="1" applyAlignment="1">
      <alignment vertical="center"/>
    </xf>
    <xf numFmtId="177" fontId="4" fillId="0" borderId="49" xfId="0" applyNumberFormat="1" applyFont="1" applyFill="1" applyBorder="1" applyAlignment="1">
      <alignment vertical="center"/>
    </xf>
    <xf numFmtId="177" fontId="4" fillId="0" borderId="35" xfId="0" applyNumberFormat="1" applyFont="1" applyFill="1" applyBorder="1" applyAlignment="1">
      <alignment vertical="center"/>
    </xf>
    <xf numFmtId="177" fontId="4" fillId="0" borderId="24" xfId="0" applyNumberFormat="1" applyFont="1" applyFill="1" applyBorder="1" applyAlignment="1">
      <alignment vertical="center"/>
    </xf>
    <xf numFmtId="182" fontId="4" fillId="0" borderId="2" xfId="0" applyNumberFormat="1" applyFont="1" applyFill="1" applyBorder="1" applyAlignment="1">
      <alignment horizontal="center" vertical="center" shrinkToFit="1"/>
    </xf>
    <xf numFmtId="182" fontId="4" fillId="0" borderId="5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4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justifyLastLine="1"/>
    </xf>
    <xf numFmtId="0" fontId="4" fillId="0" borderId="2" xfId="0" applyFont="1" applyFill="1" applyBorder="1" applyAlignment="1">
      <alignment horizontal="distributed" vertical="center" wrapText="1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9" fillId="0" borderId="1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14" xfId="0" applyFont="1" applyFill="1" applyBorder="1" applyAlignment="1">
      <alignment horizontal="center" vertical="center" justifyLastLine="1"/>
    </xf>
    <xf numFmtId="0" fontId="4" fillId="0" borderId="2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justifyLastLine="1"/>
    </xf>
    <xf numFmtId="0" fontId="4" fillId="0" borderId="8" xfId="0" applyFont="1" applyFill="1" applyBorder="1" applyAlignment="1">
      <alignment horizontal="center" vertical="center" justifyLastLine="1"/>
    </xf>
    <xf numFmtId="0" fontId="4" fillId="0" borderId="21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justifyLastLine="1"/>
    </xf>
    <xf numFmtId="0" fontId="4" fillId="0" borderId="28" xfId="0" applyFont="1" applyFill="1" applyBorder="1" applyAlignment="1">
      <alignment horizontal="center" vertical="center" justifyLastLine="1"/>
    </xf>
    <xf numFmtId="0" fontId="4" fillId="0" borderId="5" xfId="0" applyFont="1" applyFill="1" applyBorder="1" applyAlignment="1">
      <alignment horizontal="center" vertical="center" justifyLastLine="1"/>
    </xf>
    <xf numFmtId="0" fontId="4" fillId="0" borderId="37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22" xfId="0" applyFont="1" applyBorder="1" applyAlignment="1">
      <alignment horizontal="center" vertical="center" justifyLastLine="1"/>
    </xf>
    <xf numFmtId="0" fontId="4" fillId="0" borderId="1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 justifyLastLine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distributed" textRotation="255" justifyLastLine="1"/>
    </xf>
    <xf numFmtId="0" fontId="12" fillId="0" borderId="1" xfId="0" applyFont="1" applyFill="1" applyBorder="1" applyAlignment="1">
      <alignment horizontal="center" vertical="distributed" textRotation="255" justifyLastLine="1"/>
    </xf>
    <xf numFmtId="0" fontId="12" fillId="0" borderId="32" xfId="0" applyFont="1" applyFill="1" applyBorder="1" applyAlignment="1">
      <alignment horizontal="center" vertical="distributed" textRotation="255" justifyLastLine="1"/>
    </xf>
    <xf numFmtId="0" fontId="12" fillId="0" borderId="13" xfId="0" applyFont="1" applyFill="1" applyBorder="1" applyAlignment="1">
      <alignment horizontal="center" vertical="distributed" textRotation="255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center" vertical="center" wrapText="1" justifyLastLine="1"/>
    </xf>
    <xf numFmtId="0" fontId="4" fillId="0" borderId="8" xfId="0" applyFont="1" applyBorder="1" applyAlignment="1">
      <alignment horizontal="center" vertical="center" wrapText="1" justifyLastLine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distributed" vertical="center" justifyLastLine="1"/>
    </xf>
    <xf numFmtId="0" fontId="12" fillId="0" borderId="22" xfId="0" applyFont="1" applyFill="1" applyBorder="1" applyAlignment="1">
      <alignment horizontal="distributed" vertical="center" justifyLastLine="1"/>
    </xf>
    <xf numFmtId="0" fontId="12" fillId="0" borderId="0" xfId="0" applyFont="1" applyFill="1" applyBorder="1" applyAlignment="1">
      <alignment horizontal="distributed" vertical="center" justifyLastLine="1"/>
    </xf>
    <xf numFmtId="0" fontId="12" fillId="0" borderId="1" xfId="0" applyFont="1" applyFill="1" applyBorder="1" applyAlignment="1">
      <alignment horizontal="distributed" vertical="center" justifyLastLine="1"/>
    </xf>
    <xf numFmtId="0" fontId="12" fillId="0" borderId="9" xfId="0" applyFont="1" applyFill="1" applyBorder="1" applyAlignment="1">
      <alignment horizontal="distributed" vertical="center" justifyLastLine="1"/>
    </xf>
    <xf numFmtId="0" fontId="12" fillId="0" borderId="13" xfId="0" applyFont="1" applyFill="1" applyBorder="1" applyAlignment="1">
      <alignment horizontal="distributed" vertical="center" justifyLastLine="1"/>
    </xf>
    <xf numFmtId="0" fontId="12" fillId="0" borderId="5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distributed" vertical="center" indent="2"/>
    </xf>
    <xf numFmtId="0" fontId="12" fillId="0" borderId="5" xfId="0" applyFont="1" applyFill="1" applyBorder="1" applyAlignment="1">
      <alignment horizontal="distributed" vertical="center" justifyLastLine="1"/>
    </xf>
    <xf numFmtId="0" fontId="12" fillId="0" borderId="14" xfId="0" applyFont="1" applyFill="1" applyBorder="1" applyAlignment="1">
      <alignment horizontal="distributed" vertical="center" justifyLastLine="1"/>
    </xf>
    <xf numFmtId="0" fontId="12" fillId="0" borderId="21" xfId="0" applyFont="1" applyFill="1" applyBorder="1" applyAlignment="1">
      <alignment horizontal="distributed" vertical="center" justifyLastLine="1"/>
    </xf>
    <xf numFmtId="0" fontId="12" fillId="0" borderId="22" xfId="0" applyFont="1" applyBorder="1" applyAlignment="1">
      <alignment horizontal="center" vertical="center" justifyLastLine="1"/>
    </xf>
    <xf numFmtId="0" fontId="12" fillId="0" borderId="13" xfId="0" applyFont="1" applyBorder="1" applyAlignment="1">
      <alignment horizontal="center" vertical="center" justifyLastLine="1"/>
    </xf>
    <xf numFmtId="0" fontId="12" fillId="0" borderId="6" xfId="0" applyFont="1" applyBorder="1" applyAlignment="1">
      <alignment horizontal="center" vertical="center" justifyLastLine="1"/>
    </xf>
    <xf numFmtId="0" fontId="12" fillId="0" borderId="8" xfId="0" applyFont="1" applyBorder="1" applyAlignment="1">
      <alignment horizontal="center" vertical="center" justifyLastLine="1"/>
    </xf>
    <xf numFmtId="0" fontId="12" fillId="0" borderId="5" xfId="0" applyFont="1" applyBorder="1" applyAlignment="1">
      <alignment horizontal="center" vertical="center" justifyLastLine="1"/>
    </xf>
    <xf numFmtId="0" fontId="12" fillId="0" borderId="21" xfId="0" applyFont="1" applyBorder="1" applyAlignment="1">
      <alignment horizontal="center" vertical="center" justifyLastLine="1"/>
    </xf>
    <xf numFmtId="0" fontId="12" fillId="0" borderId="14" xfId="0" applyFont="1" applyBorder="1" applyAlignment="1">
      <alignment horizontal="center" vertical="center" justifyLastLine="1"/>
    </xf>
    <xf numFmtId="0" fontId="12" fillId="0" borderId="16" xfId="0" applyFont="1" applyBorder="1" applyAlignment="1">
      <alignment horizontal="center" vertical="center" wrapText="1" justifyLastLine="1"/>
    </xf>
    <xf numFmtId="0" fontId="12" fillId="0" borderId="28" xfId="0" applyFont="1" applyBorder="1" applyAlignment="1">
      <alignment horizontal="center" vertical="center" wrapText="1" justifyLastLine="1"/>
    </xf>
    <xf numFmtId="0" fontId="12" fillId="0" borderId="2" xfId="0" applyFont="1" applyBorder="1" applyAlignment="1">
      <alignment horizontal="distributed" vertical="distributed" textRotation="255" justifyLastLine="1"/>
    </xf>
    <xf numFmtId="0" fontId="12" fillId="0" borderId="2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14" xfId="0" applyFont="1" applyBorder="1" applyAlignment="1">
      <alignment horizontal="distributed" vertical="center" justifyLastLine="1"/>
    </xf>
    <xf numFmtId="0" fontId="4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right"/>
    </xf>
    <xf numFmtId="0" fontId="4" fillId="0" borderId="22" xfId="0" applyFont="1" applyFill="1" applyBorder="1" applyAlignment="1">
      <alignment horizontal="center" vertical="center"/>
    </xf>
    <xf numFmtId="6" fontId="3" fillId="0" borderId="0" xfId="3" applyFont="1" applyFill="1" applyAlignment="1">
      <alignment horizontal="center" vertical="center"/>
    </xf>
    <xf numFmtId="0" fontId="4" fillId="0" borderId="10" xfId="0" applyFont="1" applyFill="1" applyBorder="1" applyAlignment="1">
      <alignment horizontal="center" vertical="center" justifyLastLine="1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9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center" vertical="center" justifyLastLine="1"/>
    </xf>
    <xf numFmtId="0" fontId="4" fillId="0" borderId="6" xfId="0" applyFont="1" applyFill="1" applyBorder="1" applyAlignment="1">
      <alignment horizontal="center" vertical="center" wrapText="1" justifyLastLine="1"/>
    </xf>
    <xf numFmtId="0" fontId="4" fillId="0" borderId="8" xfId="0" applyFont="1" applyFill="1" applyBorder="1" applyAlignment="1">
      <alignment horizontal="center" vertical="center" wrapText="1" justifyLastLine="1"/>
    </xf>
    <xf numFmtId="0" fontId="4" fillId="0" borderId="21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9" fillId="0" borderId="9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21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0" fontId="6" fillId="0" borderId="21" xfId="0" applyFont="1" applyFill="1" applyBorder="1" applyAlignment="1">
      <alignment horizontal="center" vertical="center" shrinkToFit="1"/>
    </xf>
    <xf numFmtId="38" fontId="4" fillId="0" borderId="22" xfId="1" applyFont="1" applyFill="1" applyBorder="1" applyAlignment="1">
      <alignment horizontal="center" vertical="center"/>
    </xf>
    <xf numFmtId="38" fontId="4" fillId="0" borderId="13" xfId="1" applyFont="1" applyFill="1" applyBorder="1" applyAlignment="1">
      <alignment horizontal="center" vertical="center"/>
    </xf>
    <xf numFmtId="38" fontId="4" fillId="0" borderId="6" xfId="1" applyFont="1" applyFill="1" applyBorder="1" applyAlignment="1">
      <alignment horizontal="center" vertical="center"/>
    </xf>
    <xf numFmtId="38" fontId="4" fillId="0" borderId="16" xfId="1" applyFont="1" applyFill="1" applyBorder="1" applyAlignment="1">
      <alignment horizontal="center"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4" fillId="0" borderId="14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justifyLastLine="1"/>
    </xf>
    <xf numFmtId="38" fontId="4" fillId="0" borderId="2" xfId="1" applyFont="1" applyFill="1" applyBorder="1" applyAlignment="1">
      <alignment horizontal="center" vertical="center" wrapText="1" justifyLastLine="1"/>
    </xf>
    <xf numFmtId="38" fontId="4" fillId="0" borderId="5" xfId="1" applyFont="1" applyFill="1" applyBorder="1" applyAlignment="1">
      <alignment horizontal="center" vertical="center" justifyLastLine="1"/>
    </xf>
    <xf numFmtId="38" fontId="4" fillId="0" borderId="14" xfId="1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distributed" textRotation="255" justifyLastLine="1"/>
    </xf>
    <xf numFmtId="0" fontId="4" fillId="0" borderId="1" xfId="0" applyFont="1" applyFill="1" applyBorder="1" applyAlignment="1">
      <alignment horizontal="center" vertical="distributed" textRotation="255" justifyLastLine="1"/>
    </xf>
    <xf numFmtId="0" fontId="4" fillId="0" borderId="13" xfId="0" applyFont="1" applyFill="1" applyBorder="1" applyAlignment="1">
      <alignment horizontal="center" vertical="distributed" textRotation="255" justifyLastLine="1"/>
    </xf>
    <xf numFmtId="0" fontId="4" fillId="0" borderId="16" xfId="0" applyFont="1" applyFill="1" applyBorder="1" applyAlignment="1">
      <alignment horizontal="center" vertical="distributed" textRotation="255" justifyLastLine="1"/>
    </xf>
    <xf numFmtId="0" fontId="4" fillId="0" borderId="4" xfId="0" applyFont="1" applyFill="1" applyBorder="1" applyAlignment="1">
      <alignment horizontal="center" vertical="distributed" textRotation="255" justifyLastLine="1"/>
    </xf>
    <xf numFmtId="0" fontId="4" fillId="0" borderId="31" xfId="0" applyFont="1" applyFill="1" applyBorder="1" applyAlignment="1">
      <alignment horizontal="center" vertical="distributed" textRotation="255" justifyLastLine="1"/>
    </xf>
    <xf numFmtId="0" fontId="5" fillId="0" borderId="38" xfId="0" applyFont="1" applyFill="1" applyBorder="1" applyAlignment="1">
      <alignment horizontal="distributed" vertical="center" wrapText="1"/>
    </xf>
    <xf numFmtId="0" fontId="5" fillId="0" borderId="39" xfId="0" applyFont="1" applyFill="1" applyBorder="1" applyAlignment="1">
      <alignment horizontal="distributed" vertical="center"/>
    </xf>
    <xf numFmtId="0" fontId="4" fillId="0" borderId="40" xfId="0" applyFont="1" applyFill="1" applyBorder="1" applyAlignment="1">
      <alignment horizontal="distributed" vertical="center" wrapText="1"/>
    </xf>
    <xf numFmtId="0" fontId="4" fillId="0" borderId="41" xfId="0" applyFont="1" applyFill="1" applyBorder="1" applyAlignment="1">
      <alignment horizontal="distributed" vertical="center"/>
    </xf>
    <xf numFmtId="0" fontId="4" fillId="0" borderId="39" xfId="0" applyFont="1" applyFill="1" applyBorder="1" applyAlignment="1">
      <alignment horizontal="distributed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7" xfId="0" applyFont="1" applyFill="1" applyBorder="1" applyAlignment="1">
      <alignment horizontal="distributed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3" xfId="0" applyFont="1" applyFill="1" applyBorder="1" applyAlignment="1">
      <alignment horizontal="distributed" vertical="center" wrapText="1"/>
    </xf>
    <xf numFmtId="0" fontId="4" fillId="0" borderId="12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distributed" vertical="distributed" shrinkToFit="1"/>
    </xf>
    <xf numFmtId="0" fontId="5" fillId="0" borderId="10" xfId="0" applyFont="1" applyFill="1" applyBorder="1" applyAlignment="1">
      <alignment horizontal="distributed" vertical="distributed" shrinkToFit="1"/>
    </xf>
    <xf numFmtId="0" fontId="5" fillId="0" borderId="22" xfId="0" applyFont="1" applyFill="1" applyBorder="1" applyAlignment="1">
      <alignment horizontal="distributed" vertical="distributed" shrinkToFit="1"/>
    </xf>
    <xf numFmtId="0" fontId="5" fillId="0" borderId="28" xfId="0" applyFont="1" applyFill="1" applyBorder="1" applyAlignment="1">
      <alignment horizontal="distributed" vertical="distributed" shrinkToFit="1"/>
    </xf>
    <xf numFmtId="0" fontId="5" fillId="0" borderId="9" xfId="0" applyFont="1" applyFill="1" applyBorder="1" applyAlignment="1">
      <alignment horizontal="distributed" vertical="distributed" shrinkToFit="1"/>
    </xf>
    <xf numFmtId="0" fontId="5" fillId="0" borderId="13" xfId="0" applyFont="1" applyFill="1" applyBorder="1" applyAlignment="1">
      <alignment horizontal="distributed" vertical="distributed" shrinkToFi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5" xfId="0" applyFont="1" applyFill="1" applyBorder="1" applyAlignment="1">
      <alignment horizontal="distributed" vertical="center" shrinkToFit="1"/>
    </xf>
    <xf numFmtId="0" fontId="4" fillId="0" borderId="21" xfId="0" applyFont="1" applyFill="1" applyBorder="1" applyAlignment="1">
      <alignment horizontal="distributed" vertical="center" shrinkToFit="1"/>
    </xf>
    <xf numFmtId="0" fontId="4" fillId="0" borderId="14" xfId="0" applyFont="1" applyFill="1" applyBorder="1" applyAlignment="1">
      <alignment horizontal="distributed" vertical="center" shrinkToFit="1"/>
    </xf>
    <xf numFmtId="0" fontId="4" fillId="0" borderId="12" xfId="0" applyFont="1" applyFill="1" applyBorder="1" applyAlignment="1">
      <alignment horizontal="distributed" vertical="center" wrapText="1"/>
    </xf>
    <xf numFmtId="0" fontId="4" fillId="0" borderId="16" xfId="0" applyFont="1" applyFill="1" applyBorder="1" applyAlignment="1">
      <alignment horizontal="distributed" vertical="center" shrinkToFit="1"/>
    </xf>
    <xf numFmtId="0" fontId="4" fillId="0" borderId="10" xfId="0" applyFont="1" applyFill="1" applyBorder="1" applyAlignment="1">
      <alignment horizontal="distributed" vertical="center" shrinkToFit="1"/>
    </xf>
    <xf numFmtId="0" fontId="4" fillId="0" borderId="22" xfId="0" applyFont="1" applyFill="1" applyBorder="1" applyAlignment="1">
      <alignment horizontal="distributed" vertical="center" shrinkToFit="1"/>
    </xf>
    <xf numFmtId="0" fontId="4" fillId="0" borderId="28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distributed" vertical="center" shrinkToFit="1"/>
    </xf>
    <xf numFmtId="0" fontId="4" fillId="0" borderId="13" xfId="0" applyFont="1" applyFill="1" applyBorder="1" applyAlignment="1">
      <alignment horizontal="distributed" vertical="center" shrinkToFit="1"/>
    </xf>
    <xf numFmtId="0" fontId="4" fillId="0" borderId="9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distributed" vertical="center" wrapText="1"/>
    </xf>
    <xf numFmtId="0" fontId="4" fillId="0" borderId="28" xfId="0" applyFont="1" applyFill="1" applyBorder="1" applyAlignment="1">
      <alignment horizontal="center" vertical="distributed" textRotation="255" justifyLastLine="1"/>
    </xf>
    <xf numFmtId="0" fontId="4" fillId="0" borderId="43" xfId="0" applyFont="1" applyFill="1" applyBorder="1" applyAlignment="1">
      <alignment horizontal="center" vertical="center"/>
    </xf>
    <xf numFmtId="0" fontId="4" fillId="0" borderId="44" xfId="0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176" fontId="4" fillId="0" borderId="16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22" xfId="0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13" xfId="0" applyNumberFormat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38" fontId="4" fillId="0" borderId="1" xfId="1" applyFont="1" applyFill="1" applyBorder="1" applyAlignment="1">
      <alignment vertical="center"/>
    </xf>
    <xf numFmtId="38" fontId="6" fillId="0" borderId="28" xfId="1" applyFont="1" applyFill="1" applyBorder="1" applyAlignment="1">
      <alignment vertical="center"/>
    </xf>
    <xf numFmtId="38" fontId="6" fillId="0" borderId="13" xfId="1" applyFont="1" applyFill="1" applyBorder="1" applyAlignment="1">
      <alignment vertical="center"/>
    </xf>
    <xf numFmtId="38" fontId="4" fillId="0" borderId="16" xfId="1" applyFont="1" applyFill="1" applyBorder="1" applyAlignment="1">
      <alignment vertical="center"/>
    </xf>
    <xf numFmtId="38" fontId="4" fillId="0" borderId="22" xfId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38" fontId="6" fillId="0" borderId="9" xfId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1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0" fontId="9" fillId="0" borderId="9" xfId="0" applyFont="1" applyFill="1" applyBorder="1" applyAlignment="1"/>
    <xf numFmtId="0" fontId="4" fillId="0" borderId="10" xfId="0" applyFont="1" applyFill="1" applyBorder="1" applyAlignment="1">
      <alignment horizontal="center" vertical="center"/>
    </xf>
    <xf numFmtId="38" fontId="34" fillId="0" borderId="22" xfId="1" applyFont="1" applyFill="1" applyBorder="1" applyAlignment="1">
      <alignment horizontal="center" vertical="center" justifyLastLine="1"/>
    </xf>
    <xf numFmtId="38" fontId="34" fillId="0" borderId="13" xfId="1" applyFont="1" applyFill="1" applyBorder="1" applyAlignment="1">
      <alignment horizontal="center" vertical="center" justifyLastLine="1"/>
    </xf>
    <xf numFmtId="0" fontId="38" fillId="0" borderId="0" xfId="6" applyFont="1" applyFill="1" applyBorder="1" applyAlignment="1">
      <alignment horizontal="center" vertical="center"/>
    </xf>
    <xf numFmtId="38" fontId="34" fillId="0" borderId="2" xfId="1" applyFont="1" applyFill="1" applyBorder="1" applyAlignment="1">
      <alignment horizontal="distributed" vertical="center" justifyLastLine="1"/>
    </xf>
    <xf numFmtId="38" fontId="34" fillId="0" borderId="5" xfId="1" applyFont="1" applyFill="1" applyBorder="1" applyAlignment="1">
      <alignment horizontal="distributed" vertical="center" justifyLastLine="1"/>
    </xf>
    <xf numFmtId="38" fontId="34" fillId="0" borderId="14" xfId="1" applyFont="1" applyFill="1" applyBorder="1" applyAlignment="1">
      <alignment horizontal="distributed" vertical="center" justifyLastLine="1"/>
    </xf>
    <xf numFmtId="38" fontId="34" fillId="0" borderId="2" xfId="1" applyFont="1" applyFill="1" applyBorder="1" applyAlignment="1">
      <alignment horizontal="distributed" vertical="center" wrapText="1" justifyLastLine="1"/>
    </xf>
    <xf numFmtId="38" fontId="34" fillId="0" borderId="5" xfId="1" applyFont="1" applyFill="1" applyBorder="1" applyAlignment="1">
      <alignment horizontal="center" vertical="center" justifyLastLine="1"/>
    </xf>
    <xf numFmtId="38" fontId="34" fillId="0" borderId="21" xfId="1" applyFont="1" applyFill="1" applyBorder="1" applyAlignment="1">
      <alignment horizontal="center" vertical="center" justifyLastLine="1"/>
    </xf>
    <xf numFmtId="38" fontId="34" fillId="0" borderId="14" xfId="1" applyFont="1" applyFill="1" applyBorder="1" applyAlignment="1">
      <alignment horizontal="center" vertical="center" justifyLastLine="1"/>
    </xf>
    <xf numFmtId="38" fontId="34" fillId="0" borderId="5" xfId="1" applyFont="1" applyFill="1" applyBorder="1" applyAlignment="1">
      <alignment horizontal="center" vertical="center" wrapText="1" justifyLastLine="1"/>
    </xf>
    <xf numFmtId="38" fontId="34" fillId="0" borderId="14" xfId="1" applyFont="1" applyFill="1" applyBorder="1" applyAlignment="1">
      <alignment horizontal="center" vertical="center" wrapText="1" justifyLastLine="1"/>
    </xf>
    <xf numFmtId="0" fontId="38" fillId="0" borderId="0" xfId="0" applyFont="1" applyFill="1" applyAlignment="1">
      <alignment horizontal="center" vertical="center"/>
    </xf>
    <xf numFmtId="0" fontId="31" fillId="0" borderId="22" xfId="0" applyFont="1" applyFill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4" fillId="0" borderId="14" xfId="0" applyFont="1" applyFill="1" applyBorder="1" applyAlignment="1">
      <alignment horizontal="center" vertical="center"/>
    </xf>
    <xf numFmtId="38" fontId="6" fillId="0" borderId="28" xfId="4" applyFont="1" applyFill="1" applyBorder="1" applyAlignment="1">
      <alignment horizontal="right" vertical="center"/>
    </xf>
    <xf numFmtId="38" fontId="6" fillId="0" borderId="9" xfId="4" applyFont="1" applyFill="1" applyBorder="1" applyAlignment="1">
      <alignment horizontal="right" vertical="center"/>
    </xf>
    <xf numFmtId="38" fontId="6" fillId="0" borderId="13" xfId="4" applyFont="1" applyFill="1" applyBorder="1" applyAlignment="1">
      <alignment horizontal="right" vertical="center"/>
    </xf>
    <xf numFmtId="38" fontId="4" fillId="0" borderId="4" xfId="4" applyFont="1" applyFill="1" applyBorder="1" applyAlignment="1">
      <alignment horizontal="right" vertical="center"/>
    </xf>
    <xf numFmtId="38" fontId="4" fillId="0" borderId="0" xfId="4" applyFont="1" applyFill="1" applyBorder="1" applyAlignment="1">
      <alignment horizontal="right" vertical="center"/>
    </xf>
    <xf numFmtId="38" fontId="4" fillId="0" borderId="1" xfId="4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9" fillId="0" borderId="0" xfId="1" applyFont="1" applyFill="1" applyAlignment="1">
      <alignment horizontal="right"/>
    </xf>
    <xf numFmtId="182" fontId="4" fillId="0" borderId="14" xfId="0" applyNumberFormat="1" applyFont="1" applyFill="1" applyBorder="1" applyAlignment="1">
      <alignment horizontal="center" vertical="center"/>
    </xf>
    <xf numFmtId="182" fontId="4" fillId="0" borderId="5" xfId="0" applyNumberFormat="1" applyFont="1" applyFill="1" applyBorder="1" applyAlignment="1">
      <alignment horizontal="center" vertical="center"/>
    </xf>
    <xf numFmtId="182" fontId="4" fillId="0" borderId="21" xfId="0" applyNumberFormat="1" applyFont="1" applyFill="1" applyBorder="1" applyAlignment="1">
      <alignment horizontal="center" vertical="center"/>
    </xf>
    <xf numFmtId="182" fontId="4" fillId="0" borderId="2" xfId="0" applyNumberFormat="1" applyFont="1" applyFill="1" applyBorder="1" applyAlignment="1">
      <alignment horizontal="center" vertical="center"/>
    </xf>
    <xf numFmtId="182" fontId="4" fillId="0" borderId="22" xfId="0" applyNumberFormat="1" applyFont="1" applyFill="1" applyBorder="1" applyAlignment="1">
      <alignment horizontal="center" vertical="center"/>
    </xf>
    <xf numFmtId="182" fontId="4" fillId="0" borderId="1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vertical="center" shrinkToFit="1"/>
    </xf>
    <xf numFmtId="177" fontId="6" fillId="0" borderId="5" xfId="0" applyNumberFormat="1" applyFont="1" applyFill="1" applyBorder="1" applyAlignment="1">
      <alignment vertical="center" shrinkToFit="1"/>
    </xf>
  </cellXfs>
  <cellStyles count="7">
    <cellStyle name="桁区切り" xfId="1" builtinId="6"/>
    <cellStyle name="桁区切り 2" xfId="2"/>
    <cellStyle name="桁区切り 2 2" xfId="4"/>
    <cellStyle name="通貨" xfId="3" builtinId="7"/>
    <cellStyle name="標準" xfId="0" builtinId="0"/>
    <cellStyle name="標準_Sheet2_15 教育・文化(教育委員会事務局） 2" xfId="6"/>
    <cellStyle name="標準_文セン_15 教育・文化(教育委員会事務局）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7792182687475"/>
          <c:y val="0.16285808551604594"/>
          <c:w val="0.76417524732485365"/>
          <c:h val="0.7075080989567408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'27表、28表'!$C$72</c:f>
              <c:strCache>
                <c:ptCount val="1"/>
                <c:pt idx="0">
                  <c:v>小学校児童数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418-4C15-B4BE-7F7C86239573}"/>
                </c:ext>
              </c:extLst>
            </c:dLbl>
            <c:dLbl>
              <c:idx val="1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418-4C15-B4BE-7F7C86239573}"/>
                </c:ext>
              </c:extLst>
            </c:dLbl>
            <c:dLbl>
              <c:idx val="2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418-4C15-B4BE-7F7C86239573}"/>
                </c:ext>
              </c:extLst>
            </c:dLbl>
            <c:dLbl>
              <c:idx val="3"/>
              <c:layout>
                <c:manualLayout>
                  <c:x val="0"/>
                  <c:y val="8.4033594910872308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418-4C15-B4BE-7F7C86239573}"/>
                </c:ext>
              </c:extLst>
            </c:dLbl>
            <c:dLbl>
              <c:idx val="4"/>
              <c:layout>
                <c:manualLayout>
                  <c:x val="-7.6031620698474583E-17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418-4C15-B4BE-7F7C86239573}"/>
                </c:ext>
              </c:extLst>
            </c:dLbl>
            <c:dLbl>
              <c:idx val="5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418-4C15-B4BE-7F7C86239573}"/>
                </c:ext>
              </c:extLst>
            </c:dLbl>
            <c:dLbl>
              <c:idx val="6"/>
              <c:layout>
                <c:manualLayout>
                  <c:x val="0"/>
                  <c:y val="8.4033594910872551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418-4C15-B4BE-7F7C862395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'27表、28表'!$B$73:$B$79</c:f>
              <c:strCache>
                <c:ptCount val="7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</c:strCache>
            </c:strRef>
          </c:cat>
          <c:val>
            <c:numRef>
              <c:f>'27表、28表'!$C$73:$C$79</c:f>
              <c:numCache>
                <c:formatCode>#,##0_);[Red]\(#,##0\)</c:formatCode>
                <c:ptCount val="7"/>
                <c:pt idx="0">
                  <c:v>5505</c:v>
                </c:pt>
                <c:pt idx="1">
                  <c:v>5420</c:v>
                </c:pt>
                <c:pt idx="2">
                  <c:v>5416</c:v>
                </c:pt>
                <c:pt idx="3">
                  <c:v>5323</c:v>
                </c:pt>
                <c:pt idx="4">
                  <c:v>5213</c:v>
                </c:pt>
                <c:pt idx="5" formatCode="#,##0_);[Red]\(#,##0\)">
                  <c:v>5127</c:v>
                </c:pt>
                <c:pt idx="6" formatCode="#,##0_ ;[Red]\-#,##0\ ">
                  <c:v>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418-4C15-B4BE-7F7C86239573}"/>
            </c:ext>
          </c:extLst>
        </c:ser>
        <c:ser>
          <c:idx val="1"/>
          <c:order val="1"/>
          <c:tx>
            <c:strRef>
              <c:f>'27表、28表'!$D$72</c:f>
              <c:strCache>
                <c:ptCount val="1"/>
                <c:pt idx="0">
                  <c:v>小学校教員数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208408290927667E-3"/>
                  <c:y val="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418-4C15-B4BE-7F7C86239573}"/>
                </c:ext>
              </c:extLst>
            </c:dLbl>
            <c:dLbl>
              <c:idx val="1"/>
              <c:layout>
                <c:manualLayout>
                  <c:x val="6.2208408290927285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418-4C15-B4BE-7F7C86239573}"/>
                </c:ext>
              </c:extLst>
            </c:dLbl>
            <c:dLbl>
              <c:idx val="2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418-4C15-B4BE-7F7C86239573}"/>
                </c:ext>
              </c:extLst>
            </c:dLbl>
            <c:dLbl>
              <c:idx val="3"/>
              <c:layout>
                <c:manualLayout>
                  <c:x val="6.2208408290927667E-3"/>
                  <c:y val="-1.0270654063856693E-16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418-4C15-B4BE-7F7C86239573}"/>
                </c:ext>
              </c:extLst>
            </c:dLbl>
            <c:dLbl>
              <c:idx val="4"/>
              <c:layout>
                <c:manualLayout>
                  <c:x val="6.2208408290927667E-3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418-4C15-B4BE-7F7C86239573}"/>
                </c:ext>
              </c:extLst>
            </c:dLbl>
            <c:dLbl>
              <c:idx val="5"/>
              <c:layout>
                <c:manualLayout>
                  <c:x val="6.2208408290927667E-3"/>
                  <c:y val="2.8011198303623157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418-4C15-B4BE-7F7C86239573}"/>
                </c:ext>
              </c:extLst>
            </c:dLbl>
            <c:dLbl>
              <c:idx val="6"/>
              <c:layout>
                <c:manualLayout>
                  <c:x val="6.2208408290927667E-3"/>
                  <c:y val="5.602019100108273E-3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418-4C15-B4BE-7F7C8623957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'27表、28表'!$B$73:$B$79</c:f>
              <c:strCache>
                <c:ptCount val="7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</c:strCache>
            </c:strRef>
          </c:cat>
          <c:val>
            <c:numRef>
              <c:f>'27表、28表'!$D$73:$D$79</c:f>
              <c:numCache>
                <c:formatCode>#,##0_);[Red]\(#,##0\)</c:formatCode>
                <c:ptCount val="7"/>
                <c:pt idx="0">
                  <c:v>431</c:v>
                </c:pt>
                <c:pt idx="1">
                  <c:v>438</c:v>
                </c:pt>
                <c:pt idx="2">
                  <c:v>428</c:v>
                </c:pt>
                <c:pt idx="3">
                  <c:v>440</c:v>
                </c:pt>
                <c:pt idx="4">
                  <c:v>438</c:v>
                </c:pt>
                <c:pt idx="5" formatCode="General">
                  <c:v>441</c:v>
                </c:pt>
                <c:pt idx="6" formatCode="#,##0_ ;[Red]\-#,##0\ 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418-4C15-B4BE-7F7C8623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828992"/>
        <c:axId val="91830912"/>
      </c:barChart>
      <c:lineChart>
        <c:grouping val="standard"/>
        <c:varyColors val="0"/>
        <c:ser>
          <c:idx val="2"/>
          <c:order val="2"/>
          <c:tx>
            <c:strRef>
              <c:f>'27表、28表'!$E$72</c:f>
              <c:strCache>
                <c:ptCount val="1"/>
                <c:pt idx="0">
                  <c:v>教員一人あたり児童数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'27表、28表'!$B$73:$B$79</c:f>
              <c:strCache>
                <c:ptCount val="7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</c:strCache>
            </c:strRef>
          </c:cat>
          <c:val>
            <c:numRef>
              <c:f>'27表、28表'!$E$73:$E$79</c:f>
              <c:numCache>
                <c:formatCode>0.0</c:formatCode>
                <c:ptCount val="7"/>
                <c:pt idx="0">
                  <c:v>12.772621809744779</c:v>
                </c:pt>
                <c:pt idx="1">
                  <c:v>12.374429223744292</c:v>
                </c:pt>
                <c:pt idx="2">
                  <c:v>12.654205607476635</c:v>
                </c:pt>
                <c:pt idx="3">
                  <c:v>12.097727272727273</c:v>
                </c:pt>
                <c:pt idx="4">
                  <c:v>11.901826484018265</c:v>
                </c:pt>
                <c:pt idx="5">
                  <c:v>11.625850340136054</c:v>
                </c:pt>
                <c:pt idx="6">
                  <c:v>11.295454545454545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418-4C15-B4BE-7F7C86239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840896"/>
        <c:axId val="91842432"/>
      </c:lineChart>
      <c:catAx>
        <c:axId val="9182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1830912"/>
        <c:crosses val="autoZero"/>
        <c:auto val="1"/>
        <c:lblAlgn val="ctr"/>
        <c:lblOffset val="100"/>
        <c:noMultiLvlLbl val="0"/>
      </c:catAx>
      <c:valAx>
        <c:axId val="91830912"/>
        <c:scaling>
          <c:orientation val="minMax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1828992"/>
        <c:crosses val="autoZero"/>
        <c:crossBetween val="between"/>
      </c:valAx>
      <c:catAx>
        <c:axId val="91840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42432"/>
        <c:crosses val="autoZero"/>
        <c:auto val="1"/>
        <c:lblAlgn val="ctr"/>
        <c:lblOffset val="100"/>
        <c:noMultiLvlLbl val="0"/>
      </c:catAx>
      <c:valAx>
        <c:axId val="91842432"/>
        <c:scaling>
          <c:orientation val="minMax"/>
          <c:min val="10"/>
        </c:scaling>
        <c:delete val="0"/>
        <c:axPos val="r"/>
        <c:numFmt formatCode="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050"/>
            </a:pPr>
            <a:endParaRPr lang="ja-JP"/>
          </a:p>
        </c:txPr>
        <c:crossAx val="91840896"/>
        <c:crosses val="max"/>
        <c:crossBetween val="between"/>
        <c:majorUnit val="1"/>
      </c:valAx>
    </c:plotArea>
    <c:legend>
      <c:legendPos val="t"/>
      <c:layout>
        <c:manualLayout>
          <c:xMode val="edge"/>
          <c:yMode val="edge"/>
          <c:x val="0.12744909075399666"/>
          <c:y val="9.2824021005028332E-2"/>
          <c:w val="0.71028629511962771"/>
          <c:h val="4.9196731132665018E-2"/>
        </c:manualLayout>
      </c:layout>
      <c:overlay val="0"/>
      <c:spPr>
        <a:ln>
          <a:solidFill>
            <a:schemeClr val="tx1"/>
          </a:solidFill>
        </a:ln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0935397478607"/>
          <c:y val="0.13598068112450701"/>
          <c:w val="0.76551636292377034"/>
          <c:h val="0.711351498647790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'27表、28表'!$G$55</c:f>
              <c:strCache>
                <c:ptCount val="1"/>
                <c:pt idx="0">
                  <c:v>中学校生徒数</c:v>
                </c:pt>
              </c:strCache>
            </c:strRef>
          </c:tx>
          <c:spPr>
            <a:pattFill prst="pct2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2.0674301290011287E-3"/>
                  <c:y val="-3.3597157733364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F8-4A45-A824-37F091BB9194}"/>
                </c:ext>
              </c:extLst>
            </c:dLbl>
            <c:dLbl>
              <c:idx val="1"/>
              <c:layout>
                <c:manualLayout>
                  <c:x val="2.0674301290011287E-3"/>
                  <c:y val="-2.79976314444705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F8-4A45-A824-37F091BB91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'27表、28表'!$F$56:$F$62</c:f>
              <c:strCache>
                <c:ptCount val="7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</c:strCache>
            </c:strRef>
          </c:cat>
          <c:val>
            <c:numRef>
              <c:f>'27表、28表'!$G$56:$G$62</c:f>
              <c:numCache>
                <c:formatCode>#,##0_);[Red]\(#,##0\)</c:formatCode>
                <c:ptCount val="7"/>
                <c:pt idx="0">
                  <c:v>2815</c:v>
                </c:pt>
                <c:pt idx="1">
                  <c:v>2849</c:v>
                </c:pt>
                <c:pt idx="2">
                  <c:v>2807</c:v>
                </c:pt>
                <c:pt idx="3">
                  <c:v>2769</c:v>
                </c:pt>
                <c:pt idx="4">
                  <c:v>2668</c:v>
                </c:pt>
                <c:pt idx="5">
                  <c:v>2640</c:v>
                </c:pt>
                <c:pt idx="6" formatCode="#,##0_ ;[Red]\-#,##0\ ">
                  <c:v>2575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8-4A45-A824-37F091BB9194}"/>
            </c:ext>
          </c:extLst>
        </c:ser>
        <c:ser>
          <c:idx val="1"/>
          <c:order val="1"/>
          <c:tx>
            <c:strRef>
              <c:f>'27表、28表'!$H$55</c:f>
              <c:strCache>
                <c:ptCount val="1"/>
                <c:pt idx="0">
                  <c:v>中学校教員数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dLbl>
              <c:idx val="0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F8-4A45-A824-37F091BB9194}"/>
                </c:ext>
              </c:extLst>
            </c:dLbl>
            <c:dLbl>
              <c:idx val="1"/>
              <c:layout>
                <c:manualLayout>
                  <c:x val="6.202290387003423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F8-4A45-A824-37F091BB9194}"/>
                </c:ext>
              </c:extLst>
            </c:dLbl>
            <c:dLbl>
              <c:idx val="2"/>
              <c:layout>
                <c:manualLayout>
                  <c:x val="6.2022903870033851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F8-4A45-A824-37F091BB9194}"/>
                </c:ext>
              </c:extLst>
            </c:dLbl>
            <c:dLbl>
              <c:idx val="3"/>
              <c:layout>
                <c:manualLayout>
                  <c:x val="4.134860258002257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F8-4A45-A824-37F091BB9194}"/>
                </c:ext>
              </c:extLst>
            </c:dLbl>
            <c:dLbl>
              <c:idx val="4"/>
              <c:layout>
                <c:manualLayout>
                  <c:x val="8.2697205160045893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F8-4A45-A824-37F091BB9194}"/>
                </c:ext>
              </c:extLst>
            </c:dLbl>
            <c:dLbl>
              <c:idx val="5"/>
              <c:layout>
                <c:manualLayout>
                  <c:x val="1.033715064500564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F8-4A45-A824-37F091BB9194}"/>
                </c:ext>
              </c:extLst>
            </c:dLbl>
            <c:dLbl>
              <c:idx val="6"/>
              <c:layout>
                <c:manualLayout>
                  <c:x val="6.2022903870033851E-3"/>
                  <c:y val="2.799763144447055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F8-4A45-A824-37F091BB91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'27表、28表'!$F$56:$F$62</c:f>
              <c:strCache>
                <c:ptCount val="7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</c:strCache>
            </c:strRef>
          </c:cat>
          <c:val>
            <c:numRef>
              <c:f>'27表、28表'!$H$56:$H$62</c:f>
              <c:numCache>
                <c:formatCode>#,##0_);[Red]\(#,##0\)</c:formatCode>
                <c:ptCount val="7"/>
                <c:pt idx="0">
                  <c:v>243</c:v>
                </c:pt>
                <c:pt idx="1">
                  <c:v>247</c:v>
                </c:pt>
                <c:pt idx="2">
                  <c:v>251</c:v>
                </c:pt>
                <c:pt idx="3">
                  <c:v>252</c:v>
                </c:pt>
                <c:pt idx="4">
                  <c:v>251</c:v>
                </c:pt>
                <c:pt idx="5" formatCode="#,##0_ ;[Red]\-#,##0\ ">
                  <c:v>254</c:v>
                </c:pt>
                <c:pt idx="6" formatCode="#,##0_ ;[Red]\-#,##0\ 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4F8-4A45-A824-37F091BB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8501632"/>
        <c:axId val="88520192"/>
      </c:barChart>
      <c:lineChart>
        <c:grouping val="standard"/>
        <c:varyColors val="0"/>
        <c:ser>
          <c:idx val="2"/>
          <c:order val="2"/>
          <c:tx>
            <c:strRef>
              <c:f>'27表、28表'!$I$55</c:f>
              <c:strCache>
                <c:ptCount val="1"/>
                <c:pt idx="0">
                  <c:v>教員一人あたり生徒数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strRef>
              <c:f>'27表、28表'!$F$56:$F$62</c:f>
              <c:strCache>
                <c:ptCount val="7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  <c:pt idx="5">
                  <c:v>平成29年</c:v>
                </c:pt>
                <c:pt idx="6">
                  <c:v>平成30年</c:v>
                </c:pt>
              </c:strCache>
            </c:strRef>
          </c:cat>
          <c:val>
            <c:numRef>
              <c:f>'27表、28表'!$I$56:$I$62</c:f>
              <c:numCache>
                <c:formatCode>#,##0.0_ </c:formatCode>
                <c:ptCount val="7"/>
                <c:pt idx="0">
                  <c:v>11.584362139917696</c:v>
                </c:pt>
                <c:pt idx="1">
                  <c:v>11.534412955465587</c:v>
                </c:pt>
                <c:pt idx="2">
                  <c:v>11.183266932270916</c:v>
                </c:pt>
                <c:pt idx="3">
                  <c:v>10.988095238095237</c:v>
                </c:pt>
                <c:pt idx="4">
                  <c:v>10.629482071713147</c:v>
                </c:pt>
                <c:pt idx="5">
                  <c:v>10.393700787401574</c:v>
                </c:pt>
                <c:pt idx="6">
                  <c:v>10.510204081632653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4F8-4A45-A824-37F091BB9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521728"/>
        <c:axId val="91857664"/>
      </c:lineChart>
      <c:catAx>
        <c:axId val="88501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520192"/>
        <c:crosses val="autoZero"/>
        <c:auto val="1"/>
        <c:lblAlgn val="ctr"/>
        <c:lblOffset val="100"/>
        <c:noMultiLvlLbl val="0"/>
      </c:catAx>
      <c:valAx>
        <c:axId val="88520192"/>
        <c:scaling>
          <c:orientation val="minMax"/>
          <c:max val="35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501632"/>
        <c:crosses val="autoZero"/>
        <c:crossBetween val="between"/>
      </c:valAx>
      <c:catAx>
        <c:axId val="8852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1857664"/>
        <c:crosses val="autoZero"/>
        <c:auto val="1"/>
        <c:lblAlgn val="ctr"/>
        <c:lblOffset val="100"/>
        <c:noMultiLvlLbl val="0"/>
      </c:catAx>
      <c:valAx>
        <c:axId val="91857664"/>
        <c:scaling>
          <c:orientation val="minMax"/>
          <c:max val="12"/>
          <c:min val="9"/>
        </c:scaling>
        <c:delete val="0"/>
        <c:axPos val="r"/>
        <c:numFmt formatCode="#,##0.0_ 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52172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13720540748559473"/>
          <c:y val="3.0875273345669967E-2"/>
          <c:w val="0.72588024475167667"/>
          <c:h val="5.3968327488475708E-2"/>
        </c:manualLayout>
      </c:layout>
      <c:overlay val="0"/>
      <c:spPr>
        <a:ln>
          <a:solidFill>
            <a:sysClr val="windowText" lastClr="000000"/>
          </a:solidFill>
        </a:ln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05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12838550877527"/>
          <c:y val="8.7813741961639491E-2"/>
          <c:w val="0.823137180509664"/>
          <c:h val="0.8266243809376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'29表 図書館別貸出点数の推移'!$L$52</c:f>
              <c:strCache>
                <c:ptCount val="1"/>
                <c:pt idx="0">
                  <c:v>鹿沼図書館</c:v>
                </c:pt>
              </c:strCache>
            </c:strRef>
          </c:tx>
          <c:spPr>
            <a:pattFill prst="pct1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'29表 図書館別貸出点数の推移'!$K$53:$K$57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'29表 図書館別貸出点数の推移'!$L$53:$L$57</c:f>
              <c:numCache>
                <c:formatCode>#,##0_ </c:formatCode>
                <c:ptCount val="5"/>
                <c:pt idx="0">
                  <c:v>274485</c:v>
                </c:pt>
                <c:pt idx="1">
                  <c:v>260955</c:v>
                </c:pt>
                <c:pt idx="2">
                  <c:v>261108</c:v>
                </c:pt>
                <c:pt idx="3" formatCode="#,##0_);[Red]\(#,##0\)">
                  <c:v>260836</c:v>
                </c:pt>
                <c:pt idx="4">
                  <c:v>272853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4-4F42-A4DE-0651E462ABEA}"/>
            </c:ext>
          </c:extLst>
        </c:ser>
        <c:ser>
          <c:idx val="1"/>
          <c:order val="1"/>
          <c:tx>
            <c:strRef>
              <c:f>'29表 図書館別貸出点数の推移'!$M$52</c:f>
              <c:strCache>
                <c:ptCount val="1"/>
                <c:pt idx="0">
                  <c:v>東分館</c:v>
                </c:pt>
              </c:strCache>
            </c:strRef>
          </c:tx>
          <c:spPr>
            <a:pattFill prst="pct9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  <a:ln>
                <a:solidFill>
                  <a:schemeClr val="bg1"/>
                </a:solidFill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'29表 図書館別貸出点数の推移'!$K$53:$K$57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'29表 図書館別貸出点数の推移'!$M$53:$M$57</c:f>
              <c:numCache>
                <c:formatCode>#,##0_ </c:formatCode>
                <c:ptCount val="5"/>
                <c:pt idx="0">
                  <c:v>161983</c:v>
                </c:pt>
                <c:pt idx="1">
                  <c:v>166882</c:v>
                </c:pt>
                <c:pt idx="2">
                  <c:v>180618</c:v>
                </c:pt>
                <c:pt idx="3" formatCode="#,##0_);[Red]\(#,##0\)">
                  <c:v>176766</c:v>
                </c:pt>
                <c:pt idx="4">
                  <c:v>183818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4-4F42-A4DE-0651E462ABEA}"/>
            </c:ext>
          </c:extLst>
        </c:ser>
        <c:ser>
          <c:idx val="2"/>
          <c:order val="2"/>
          <c:tx>
            <c:strRef>
              <c:f>'29表 図書館別貸出点数の推移'!$N$52</c:f>
              <c:strCache>
                <c:ptCount val="1"/>
                <c:pt idx="0">
                  <c:v>粟野館</c:v>
                </c:pt>
              </c:strCache>
            </c:strRef>
          </c:tx>
          <c:spPr>
            <a:pattFill prst="pct5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dLbls>
            <c:spPr>
              <a:solidFill>
                <a:sysClr val="window" lastClr="FFFFFF"/>
              </a:solidFill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'29表 図書館別貸出点数の推移'!$K$53:$K$57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'29表 図書館別貸出点数の推移'!$N$53:$N$57</c:f>
              <c:numCache>
                <c:formatCode>#,##0_ </c:formatCode>
                <c:ptCount val="5"/>
                <c:pt idx="0">
                  <c:v>50507</c:v>
                </c:pt>
                <c:pt idx="1">
                  <c:v>48902</c:v>
                </c:pt>
                <c:pt idx="2">
                  <c:v>47715</c:v>
                </c:pt>
                <c:pt idx="3" formatCode="#,##0_);[Red]\(#,##0\)">
                  <c:v>52620</c:v>
                </c:pt>
                <c:pt idx="4">
                  <c:v>47921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E4-4F42-A4DE-0651E462A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/>
        <c:axId val="88615552"/>
        <c:axId val="88617344"/>
      </c:barChart>
      <c:catAx>
        <c:axId val="88615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617344"/>
        <c:crosses val="autoZero"/>
        <c:auto val="1"/>
        <c:lblAlgn val="ctr"/>
        <c:lblOffset val="100"/>
        <c:noMultiLvlLbl val="0"/>
      </c:catAx>
      <c:valAx>
        <c:axId val="88617344"/>
        <c:scaling>
          <c:orientation val="minMax"/>
        </c:scaling>
        <c:delete val="0"/>
        <c:axPos val="l"/>
        <c:numFmt formatCode="#,##0_ 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8861555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944367816091954"/>
          <c:y val="6.6163978049905134E-2"/>
          <c:w val="0.45355420537830687"/>
          <c:h val="3.1984842954233372E-2"/>
        </c:manualLayout>
      </c:layout>
      <c:overlay val="0"/>
      <c:spPr>
        <a:ln>
          <a:solidFill>
            <a:sysClr val="windowText" lastClr="000000"/>
          </a:solidFill>
        </a:ln>
      </c:spPr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Ｐ明朝" panose="02020600040205080304" pitchFamily="18" charset="-128"/>
          <a:ea typeface="ＭＳ Ｐ明朝" panose="02020600040205080304" pitchFamily="18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3</xdr:row>
      <xdr:rowOff>161925</xdr:rowOff>
    </xdr:from>
    <xdr:to>
      <xdr:col>7</xdr:col>
      <xdr:colOff>142875</xdr:colOff>
      <xdr:row>5</xdr:row>
      <xdr:rowOff>9525</xdr:rowOff>
    </xdr:to>
    <xdr:sp macro="" textlink="">
      <xdr:nvSpPr>
        <xdr:cNvPr id="555158" name="Text Box 5"/>
        <xdr:cNvSpPr txBox="1">
          <a:spLocks noChangeArrowheads="1"/>
        </xdr:cNvSpPr>
      </xdr:nvSpPr>
      <xdr:spPr bwMode="auto">
        <a:xfrm>
          <a:off x="5334000" y="10382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260839</xdr:colOff>
      <xdr:row>0</xdr:row>
      <xdr:rowOff>152400</xdr:rowOff>
    </xdr:from>
    <xdr:to>
      <xdr:col>8</xdr:col>
      <xdr:colOff>432289</xdr:colOff>
      <xdr:row>20</xdr:row>
      <xdr:rowOff>161191</xdr:rowOff>
    </xdr:to>
    <xdr:graphicFrame macro="">
      <xdr:nvGraphicFramePr>
        <xdr:cNvPr id="55515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504092</xdr:colOff>
      <xdr:row>1</xdr:row>
      <xdr:rowOff>76200</xdr:rowOff>
    </xdr:from>
    <xdr:to>
      <xdr:col>1</xdr:col>
      <xdr:colOff>323117</xdr:colOff>
      <xdr:row>2</xdr:row>
      <xdr:rowOff>180975</xdr:rowOff>
    </xdr:to>
    <xdr:sp macro="" textlink="">
      <xdr:nvSpPr>
        <xdr:cNvPr id="11" name="テキスト ボックス 10"/>
        <xdr:cNvSpPr txBox="1"/>
      </xdr:nvSpPr>
      <xdr:spPr>
        <a:xfrm>
          <a:off x="504092" y="457200"/>
          <a:ext cx="507756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342167</xdr:colOff>
      <xdr:row>1</xdr:row>
      <xdr:rowOff>76200</xdr:rowOff>
    </xdr:from>
    <xdr:to>
      <xdr:col>8</xdr:col>
      <xdr:colOff>199292</xdr:colOff>
      <xdr:row>2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5624879" y="457200"/>
          <a:ext cx="54585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oneCellAnchor>
    <xdr:from>
      <xdr:col>7</xdr:col>
      <xdr:colOff>66675</xdr:colOff>
      <xdr:row>62</xdr:row>
      <xdr:rowOff>0</xdr:rowOff>
    </xdr:from>
    <xdr:ext cx="76200" cy="209550"/>
    <xdr:sp macro="" textlink="">
      <xdr:nvSpPr>
        <xdr:cNvPr id="10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66675</xdr:colOff>
      <xdr:row>23</xdr:row>
      <xdr:rowOff>0</xdr:rowOff>
    </xdr:from>
    <xdr:to>
      <xdr:col>7</xdr:col>
      <xdr:colOff>142875</xdr:colOff>
      <xdr:row>24</xdr:row>
      <xdr:rowOff>16119</xdr:rowOff>
    </xdr:to>
    <xdr:sp macro="" textlink="">
      <xdr:nvSpPr>
        <xdr:cNvPr id="7" name="Text Box 5"/>
        <xdr:cNvSpPr txBox="1">
          <a:spLocks noChangeArrowheads="1"/>
        </xdr:cNvSpPr>
      </xdr:nvSpPr>
      <xdr:spPr bwMode="auto">
        <a:xfrm>
          <a:off x="5334000" y="0"/>
          <a:ext cx="76200" cy="2066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66675</xdr:colOff>
      <xdr:row>23</xdr:row>
      <xdr:rowOff>0</xdr:rowOff>
    </xdr:from>
    <xdr:ext cx="76200" cy="209550"/>
    <xdr:sp macro="" textlink="">
      <xdr:nvSpPr>
        <xdr:cNvPr id="8" name="Text Box 5"/>
        <xdr:cNvSpPr txBox="1">
          <a:spLocks noChangeArrowheads="1"/>
        </xdr:cNvSpPr>
      </xdr:nvSpPr>
      <xdr:spPr bwMode="auto">
        <a:xfrm>
          <a:off x="53340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0</xdr:col>
      <xdr:colOff>275492</xdr:colOff>
      <xdr:row>25</xdr:row>
      <xdr:rowOff>36636</xdr:rowOff>
    </xdr:from>
    <xdr:to>
      <xdr:col>8</xdr:col>
      <xdr:colOff>446942</xdr:colOff>
      <xdr:row>48</xdr:row>
      <xdr:rowOff>14656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530470</xdr:colOff>
      <xdr:row>26</xdr:row>
      <xdr:rowOff>25646</xdr:rowOff>
    </xdr:from>
    <xdr:to>
      <xdr:col>1</xdr:col>
      <xdr:colOff>349495</xdr:colOff>
      <xdr:row>28</xdr:row>
      <xdr:rowOff>88658</xdr:rowOff>
    </xdr:to>
    <xdr:sp macro="" textlink="">
      <xdr:nvSpPr>
        <xdr:cNvPr id="13" name="テキスト ボックス 12"/>
        <xdr:cNvSpPr txBox="1"/>
      </xdr:nvSpPr>
      <xdr:spPr>
        <a:xfrm>
          <a:off x="530470" y="5264396"/>
          <a:ext cx="507756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  <xdr:twoCellAnchor>
    <xdr:from>
      <xdr:col>7</xdr:col>
      <xdr:colOff>375872</xdr:colOff>
      <xdr:row>26</xdr:row>
      <xdr:rowOff>6593</xdr:rowOff>
    </xdr:from>
    <xdr:to>
      <xdr:col>8</xdr:col>
      <xdr:colOff>232997</xdr:colOff>
      <xdr:row>27</xdr:row>
      <xdr:rowOff>161192</xdr:rowOff>
    </xdr:to>
    <xdr:sp macro="" textlink="">
      <xdr:nvSpPr>
        <xdr:cNvPr id="14" name="テキスト ボックス 13"/>
        <xdr:cNvSpPr txBox="1"/>
      </xdr:nvSpPr>
      <xdr:spPr>
        <a:xfrm>
          <a:off x="5658584" y="5245343"/>
          <a:ext cx="545855" cy="323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50">
              <a:latin typeface="ＭＳ Ｐ明朝" panose="02020600040205080304" pitchFamily="18" charset="-128"/>
              <a:ea typeface="ＭＳ Ｐ明朝" panose="02020600040205080304" pitchFamily="18" charset="-128"/>
            </a:rPr>
            <a:t>（人）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530225</xdr:colOff>
      <xdr:row>1</xdr:row>
      <xdr:rowOff>8466</xdr:rowOff>
    </xdr:from>
    <xdr:to>
      <xdr:col>8</xdr:col>
      <xdr:colOff>339725</xdr:colOff>
      <xdr:row>42</xdr:row>
      <xdr:rowOff>168274</xdr:rowOff>
    </xdr:to>
    <xdr:graphicFrame macro="">
      <xdr:nvGraphicFramePr>
        <xdr:cNvPr id="578692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571495</xdr:colOff>
      <xdr:row>8</xdr:row>
      <xdr:rowOff>95249</xdr:rowOff>
    </xdr:from>
    <xdr:to>
      <xdr:col>7</xdr:col>
      <xdr:colOff>677329</xdr:colOff>
      <xdr:row>10</xdr:row>
      <xdr:rowOff>42333</xdr:rowOff>
    </xdr:to>
    <xdr:sp macro="" textlink="">
      <xdr:nvSpPr>
        <xdr:cNvPr id="6" name="テキスト ボックス 5"/>
        <xdr:cNvSpPr txBox="1"/>
      </xdr:nvSpPr>
      <xdr:spPr>
        <a:xfrm>
          <a:off x="4910662" y="1725082"/>
          <a:ext cx="793750" cy="2857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504,592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1</xdr:col>
      <xdr:colOff>370415</xdr:colOff>
      <xdr:row>9</xdr:row>
      <xdr:rowOff>74083</xdr:rowOff>
    </xdr:from>
    <xdr:to>
      <xdr:col>2</xdr:col>
      <xdr:colOff>465668</xdr:colOff>
      <xdr:row>11</xdr:row>
      <xdr:rowOff>31749</xdr:rowOff>
    </xdr:to>
    <xdr:sp macro="" textlink="">
      <xdr:nvSpPr>
        <xdr:cNvPr id="7" name="テキスト ボックス 6"/>
        <xdr:cNvSpPr txBox="1"/>
      </xdr:nvSpPr>
      <xdr:spPr>
        <a:xfrm>
          <a:off x="1269998" y="1873250"/>
          <a:ext cx="783170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486,975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2</xdr:col>
      <xdr:colOff>560914</xdr:colOff>
      <xdr:row>10</xdr:row>
      <xdr:rowOff>10583</xdr:rowOff>
    </xdr:from>
    <xdr:to>
      <xdr:col>4</xdr:col>
      <xdr:colOff>52916</xdr:colOff>
      <xdr:row>11</xdr:row>
      <xdr:rowOff>137583</xdr:rowOff>
    </xdr:to>
    <xdr:sp macro="" textlink="">
      <xdr:nvSpPr>
        <xdr:cNvPr id="8" name="テキスト ボックス 7"/>
        <xdr:cNvSpPr txBox="1"/>
      </xdr:nvSpPr>
      <xdr:spPr>
        <a:xfrm>
          <a:off x="2148414" y="1979083"/>
          <a:ext cx="867835" cy="2963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476,739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4</xdr:col>
      <xdr:colOff>173564</xdr:colOff>
      <xdr:row>9</xdr:row>
      <xdr:rowOff>52916</xdr:rowOff>
    </xdr:from>
    <xdr:to>
      <xdr:col>5</xdr:col>
      <xdr:colOff>349250</xdr:colOff>
      <xdr:row>10</xdr:row>
      <xdr:rowOff>116416</xdr:rowOff>
    </xdr:to>
    <xdr:sp macro="" textlink="">
      <xdr:nvSpPr>
        <xdr:cNvPr id="11" name="テキスト ボックス 10"/>
        <xdr:cNvSpPr txBox="1"/>
      </xdr:nvSpPr>
      <xdr:spPr>
        <a:xfrm>
          <a:off x="3136897" y="1852083"/>
          <a:ext cx="863603" cy="2328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489,441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xdr:twoCellAnchor>
    <xdr:from>
      <xdr:col>0</xdr:col>
      <xdr:colOff>444500</xdr:colOff>
      <xdr:row>6</xdr:row>
      <xdr:rowOff>17567</xdr:rowOff>
    </xdr:from>
    <xdr:to>
      <xdr:col>1</xdr:col>
      <xdr:colOff>31750</xdr:colOff>
      <xdr:row>7</xdr:row>
      <xdr:rowOff>124220</xdr:rowOff>
    </xdr:to>
    <xdr:sp macro="" textlink="">
      <xdr:nvSpPr>
        <xdr:cNvPr id="3" name="正方形/長方形 2"/>
        <xdr:cNvSpPr/>
      </xdr:nvSpPr>
      <xdr:spPr>
        <a:xfrm>
          <a:off x="444500" y="1033567"/>
          <a:ext cx="486833" cy="275986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rPr>
            <a:t>（点）</a:t>
          </a: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0.62605</cdr:x>
      <cdr:y>0.1949</cdr:y>
    </cdr:from>
    <cdr:to>
      <cdr:x>0.78237</cdr:x>
      <cdr:y>0.22769</cdr:y>
    </cdr:to>
    <cdr:sp macro="" textlink="">
      <cdr:nvSpPr>
        <cdr:cNvPr id="2" name="テキスト ボックス 10"/>
        <cdr:cNvSpPr txBox="1"/>
      </cdr:nvSpPr>
      <cdr:spPr>
        <a:xfrm xmlns:a="http://schemas.openxmlformats.org/drawingml/2006/main">
          <a:off x="3458605" y="1384276"/>
          <a:ext cx="863590" cy="232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altLang="ja-JP" sz="1200" b="0" i="0" u="none" strike="noStrike">
              <a:solidFill>
                <a:schemeClr val="dk1"/>
              </a:solidFill>
              <a:effectLst/>
              <a:latin typeface="ＭＳ Ｐ明朝" panose="02020600040205080304" pitchFamily="18" charset="-128"/>
              <a:ea typeface="ＭＳ Ｐ明朝" panose="02020600040205080304" pitchFamily="18" charset="-128"/>
              <a:cs typeface="+mn-cs"/>
            </a:rPr>
            <a:t>490,222 </a:t>
          </a:r>
          <a:endParaRPr kumimoji="1" lang="ja-JP" altLang="en-US" sz="1200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38"/>
  <sheetViews>
    <sheetView view="pageBreakPreview" zoomScale="60" zoomScaleNormal="100" workbookViewId="0"/>
  </sheetViews>
  <sheetFormatPr defaultRowHeight="13.5" x14ac:dyDescent="0.15"/>
  <cols>
    <col min="1" max="1" width="4.5" customWidth="1"/>
    <col min="2" max="2" width="7" customWidth="1"/>
    <col min="3" max="3" width="1.75" customWidth="1"/>
    <col min="4" max="4" width="27.5" customWidth="1"/>
    <col min="5" max="5" width="14.5" customWidth="1"/>
    <col min="7" max="7" width="23.875" customWidth="1"/>
  </cols>
  <sheetData>
    <row r="6" spans="1:12" ht="30" x14ac:dyDescent="0.15">
      <c r="A6" s="130"/>
      <c r="B6" s="130"/>
      <c r="C6" s="130"/>
      <c r="D6" s="130"/>
      <c r="E6" s="130"/>
      <c r="F6" s="131" t="s">
        <v>327</v>
      </c>
    </row>
    <row r="9" spans="1:12" ht="33.6" customHeight="1" x14ac:dyDescent="0.15"/>
    <row r="13" spans="1:12" ht="19.149999999999999" customHeight="1" x14ac:dyDescent="0.15"/>
    <row r="14" spans="1:12" ht="19.149999999999999" customHeight="1" x14ac:dyDescent="0.15"/>
    <row r="15" spans="1:12" ht="18.600000000000001" customHeight="1" x14ac:dyDescent="0.15">
      <c r="B15" s="132"/>
      <c r="C15" s="133"/>
      <c r="D15" s="134"/>
      <c r="E15" s="134"/>
      <c r="F15" s="154"/>
      <c r="H15" s="134"/>
      <c r="I15" s="135"/>
      <c r="K15" s="135"/>
    </row>
    <row r="16" spans="1:12" ht="18.600000000000001" customHeight="1" x14ac:dyDescent="0.15">
      <c r="B16" s="132"/>
      <c r="C16" s="133"/>
      <c r="D16" s="134"/>
      <c r="E16" s="134"/>
      <c r="F16" s="154"/>
      <c r="I16" s="134"/>
      <c r="J16" s="135"/>
      <c r="K16" s="134"/>
      <c r="L16" s="135"/>
    </row>
    <row r="17" spans="2:12" ht="18.600000000000001" customHeight="1" x14ac:dyDescent="0.15">
      <c r="B17" s="132"/>
      <c r="C17" s="133"/>
      <c r="D17" s="134"/>
      <c r="E17" s="134"/>
      <c r="F17" s="154"/>
      <c r="H17" s="136"/>
      <c r="I17" s="134"/>
      <c r="J17" s="135"/>
      <c r="K17" s="134"/>
      <c r="L17" s="135"/>
    </row>
    <row r="18" spans="2:12" ht="18.600000000000001" customHeight="1" x14ac:dyDescent="0.15">
      <c r="B18" s="132"/>
      <c r="C18" s="133"/>
      <c r="D18" s="134"/>
      <c r="E18" s="134"/>
      <c r="F18" s="155"/>
      <c r="I18" s="134"/>
      <c r="J18" s="135"/>
      <c r="K18" s="134"/>
      <c r="L18" s="135"/>
    </row>
    <row r="19" spans="2:12" ht="18.600000000000001" customHeight="1" x14ac:dyDescent="0.15">
      <c r="B19" s="132"/>
      <c r="C19" s="133"/>
      <c r="D19" s="137"/>
      <c r="E19" s="134"/>
      <c r="F19" s="155"/>
      <c r="H19" s="134"/>
      <c r="I19" s="135"/>
      <c r="K19" s="134"/>
    </row>
    <row r="20" spans="2:12" ht="18.600000000000001" customHeight="1" x14ac:dyDescent="0.15">
      <c r="B20" s="132"/>
      <c r="C20" s="133"/>
      <c r="D20" s="137"/>
      <c r="E20" s="134"/>
      <c r="F20" s="155"/>
      <c r="H20" s="134"/>
      <c r="I20" s="135"/>
      <c r="K20" s="134"/>
      <c r="L20" s="135"/>
    </row>
    <row r="21" spans="2:12" ht="18.600000000000001" customHeight="1" x14ac:dyDescent="0.15">
      <c r="B21" s="132"/>
      <c r="C21" s="133"/>
      <c r="D21" s="134"/>
      <c r="E21" s="134"/>
      <c r="F21" s="155"/>
      <c r="I21" s="134"/>
      <c r="J21" s="135"/>
      <c r="K21" s="134"/>
    </row>
    <row r="22" spans="2:12" ht="18.600000000000001" customHeight="1" x14ac:dyDescent="0.15">
      <c r="B22" s="132"/>
      <c r="C22" s="133"/>
      <c r="D22" s="134"/>
      <c r="E22" s="134"/>
      <c r="F22" s="155"/>
      <c r="H22" s="136"/>
      <c r="I22" s="134"/>
      <c r="J22" s="135"/>
      <c r="K22" s="134"/>
      <c r="L22" s="135"/>
    </row>
    <row r="23" spans="2:12" ht="18.600000000000001" customHeight="1" x14ac:dyDescent="0.15">
      <c r="B23" s="132"/>
      <c r="D23" s="134"/>
      <c r="E23" s="134"/>
      <c r="F23" s="155"/>
      <c r="I23" s="134"/>
      <c r="J23" s="135"/>
      <c r="K23" s="134"/>
      <c r="L23" s="135"/>
    </row>
    <row r="24" spans="2:12" ht="18.600000000000001" customHeight="1" x14ac:dyDescent="0.15">
      <c r="B24" s="132"/>
      <c r="D24" s="134"/>
      <c r="E24" s="134"/>
      <c r="F24" s="155"/>
      <c r="I24" s="134"/>
      <c r="J24" s="135"/>
      <c r="K24" s="134"/>
      <c r="L24" s="135"/>
    </row>
    <row r="25" spans="2:12" ht="18.600000000000001" customHeight="1" x14ac:dyDescent="0.15">
      <c r="B25" s="132"/>
      <c r="D25" s="134"/>
      <c r="E25" s="134"/>
      <c r="F25" s="155"/>
      <c r="I25" s="134"/>
      <c r="J25" s="135"/>
      <c r="K25" s="134"/>
      <c r="L25" s="135"/>
    </row>
    <row r="26" spans="2:12" ht="18.600000000000001" customHeight="1" x14ac:dyDescent="0.15">
      <c r="B26" s="132"/>
      <c r="D26" s="134"/>
      <c r="E26" s="134"/>
      <c r="F26" s="155"/>
      <c r="I26" s="134"/>
      <c r="J26" s="135"/>
      <c r="K26" s="134"/>
      <c r="L26" s="135"/>
    </row>
    <row r="27" spans="2:12" ht="18.600000000000001" customHeight="1" x14ac:dyDescent="0.15">
      <c r="B27" s="132"/>
      <c r="D27" s="134"/>
      <c r="E27" s="134"/>
      <c r="F27" s="155"/>
      <c r="I27" s="134"/>
      <c r="J27" s="135"/>
    </row>
    <row r="28" spans="2:12" ht="18.600000000000001" customHeight="1" x14ac:dyDescent="0.15">
      <c r="B28" s="132"/>
      <c r="D28" s="134"/>
      <c r="E28" s="134"/>
      <c r="F28" s="155"/>
      <c r="I28" s="134"/>
      <c r="J28" s="135"/>
    </row>
    <row r="29" spans="2:12" ht="18.600000000000001" customHeight="1" x14ac:dyDescent="0.15">
      <c r="B29" s="132"/>
      <c r="D29" s="134"/>
      <c r="E29" s="134"/>
      <c r="F29" s="155"/>
      <c r="I29" s="134"/>
      <c r="J29" s="135"/>
    </row>
    <row r="30" spans="2:12" ht="18.600000000000001" customHeight="1" x14ac:dyDescent="0.15">
      <c r="B30" s="132"/>
      <c r="D30" s="134"/>
      <c r="E30" s="134"/>
      <c r="F30" s="155"/>
      <c r="I30" s="134"/>
      <c r="J30" s="135"/>
    </row>
    <row r="31" spans="2:12" ht="18.600000000000001" customHeight="1" x14ac:dyDescent="0.15">
      <c r="B31" s="132"/>
      <c r="D31" s="134"/>
      <c r="E31" s="134"/>
      <c r="F31" s="155"/>
      <c r="I31" s="134"/>
      <c r="J31" s="135"/>
    </row>
    <row r="32" spans="2:12" ht="18.600000000000001" customHeight="1" x14ac:dyDescent="0.15">
      <c r="B32" s="132"/>
      <c r="D32" s="134"/>
      <c r="E32" s="134"/>
      <c r="F32" s="155"/>
      <c r="I32" s="134"/>
      <c r="J32" s="135"/>
    </row>
    <row r="33" spans="2:10" ht="18.600000000000001" customHeight="1" x14ac:dyDescent="0.15">
      <c r="B33" s="132"/>
      <c r="D33" s="134"/>
      <c r="E33" s="134"/>
      <c r="F33" s="155"/>
      <c r="I33" s="134"/>
      <c r="J33" s="135"/>
    </row>
    <row r="34" spans="2:10" ht="18.600000000000001" customHeight="1" x14ac:dyDescent="0.15">
      <c r="B34" s="132"/>
      <c r="D34" s="134"/>
      <c r="E34" s="134"/>
      <c r="F34" s="155"/>
      <c r="I34" s="134"/>
      <c r="J34" s="135"/>
    </row>
    <row r="35" spans="2:10" ht="18.600000000000001" customHeight="1" x14ac:dyDescent="0.15">
      <c r="B35" s="132"/>
      <c r="D35" s="134"/>
      <c r="E35" s="134"/>
      <c r="F35" s="155"/>
      <c r="H35" s="135"/>
      <c r="I35" s="135"/>
    </row>
    <row r="36" spans="2:10" ht="18.600000000000001" customHeight="1" x14ac:dyDescent="0.15">
      <c r="B36" s="132"/>
      <c r="D36" s="135"/>
      <c r="E36" s="134"/>
      <c r="F36" s="155"/>
      <c r="H36" s="135"/>
      <c r="I36" s="135"/>
    </row>
    <row r="37" spans="2:10" ht="18.600000000000001" customHeight="1" x14ac:dyDescent="0.15">
      <c r="B37" s="132"/>
      <c r="D37" s="134"/>
      <c r="E37" s="134"/>
      <c r="F37" s="155"/>
      <c r="H37" s="135"/>
      <c r="I37" s="135"/>
    </row>
    <row r="38" spans="2:10" ht="18.600000000000001" customHeight="1" x14ac:dyDescent="0.15">
      <c r="B38" s="132"/>
      <c r="D38" s="134"/>
      <c r="E38" s="134"/>
      <c r="F38" s="155"/>
      <c r="H38" s="135"/>
      <c r="I38" s="135"/>
    </row>
  </sheetData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69"/>
  <sheetViews>
    <sheetView view="pageBreakPreview" topLeftCell="A49" zoomScaleNormal="100" zoomScaleSheetLayoutView="100" workbookViewId="0">
      <selection activeCell="J2" sqref="J2"/>
    </sheetView>
  </sheetViews>
  <sheetFormatPr defaultRowHeight="12" x14ac:dyDescent="0.15"/>
  <cols>
    <col min="1" max="2" width="3.75" style="10" customWidth="1"/>
    <col min="3" max="3" width="9.875" style="10" customWidth="1"/>
    <col min="4" max="4" width="10.625" style="10" customWidth="1"/>
    <col min="5" max="6" width="9.375" style="10" customWidth="1"/>
    <col min="7" max="7" width="9.375" style="17" customWidth="1"/>
    <col min="8" max="8" width="3.75" style="10" customWidth="1"/>
    <col min="9" max="10" width="8.625" style="10" customWidth="1"/>
    <col min="11" max="11" width="10.625" style="10" customWidth="1"/>
    <col min="12" max="14" width="9.75" style="10" customWidth="1"/>
    <col min="15" max="16384" width="9" style="10"/>
  </cols>
  <sheetData>
    <row r="1" spans="1:15" s="7" customFormat="1" ht="18.75" x14ac:dyDescent="0.15">
      <c r="A1" s="593" t="s">
        <v>41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</row>
    <row r="2" spans="1:15" ht="14.25" customHeight="1" x14ac:dyDescent="0.15">
      <c r="A2" s="741"/>
      <c r="B2" s="741"/>
      <c r="L2" s="41"/>
      <c r="M2" s="41"/>
      <c r="N2" s="59" t="s">
        <v>23</v>
      </c>
    </row>
    <row r="3" spans="1:15" ht="16.5" customHeight="1" x14ac:dyDescent="0.15">
      <c r="A3" s="588" t="s">
        <v>119</v>
      </c>
      <c r="B3" s="589"/>
      <c r="C3" s="589"/>
      <c r="D3" s="312" t="s">
        <v>120</v>
      </c>
      <c r="E3" s="71" t="s">
        <v>316</v>
      </c>
      <c r="F3" s="413" t="s">
        <v>334</v>
      </c>
      <c r="G3" s="428" t="s">
        <v>386</v>
      </c>
      <c r="H3" s="589" t="s">
        <v>119</v>
      </c>
      <c r="I3" s="589"/>
      <c r="J3" s="589"/>
      <c r="K3" s="409" t="s">
        <v>120</v>
      </c>
      <c r="L3" s="413" t="s">
        <v>316</v>
      </c>
      <c r="M3" s="414" t="s">
        <v>334</v>
      </c>
      <c r="N3" s="429" t="s">
        <v>386</v>
      </c>
    </row>
    <row r="4" spans="1:15" ht="15.75" customHeight="1" x14ac:dyDescent="0.15">
      <c r="A4" s="693" t="s">
        <v>121</v>
      </c>
      <c r="B4" s="742" t="s">
        <v>122</v>
      </c>
      <c r="C4" s="742"/>
      <c r="D4" s="12" t="s">
        <v>110</v>
      </c>
      <c r="E4" s="263">
        <v>121</v>
      </c>
      <c r="F4" s="264">
        <v>112</v>
      </c>
      <c r="G4" s="343">
        <v>111</v>
      </c>
      <c r="H4" s="696" t="s">
        <v>189</v>
      </c>
      <c r="I4" s="742" t="s">
        <v>190</v>
      </c>
      <c r="J4" s="742"/>
      <c r="K4" s="12" t="s">
        <v>110</v>
      </c>
      <c r="L4" s="263">
        <v>192</v>
      </c>
      <c r="M4" s="276">
        <v>289</v>
      </c>
      <c r="N4" s="353">
        <v>275</v>
      </c>
      <c r="O4" s="18"/>
    </row>
    <row r="5" spans="1:15" ht="15.75" customHeight="1" x14ac:dyDescent="0.15">
      <c r="A5" s="694"/>
      <c r="B5" s="734"/>
      <c r="C5" s="734"/>
      <c r="D5" s="14" t="s">
        <v>25</v>
      </c>
      <c r="E5" s="264">
        <v>8979</v>
      </c>
      <c r="F5" s="264">
        <v>9150</v>
      </c>
      <c r="G5" s="343">
        <v>8408</v>
      </c>
      <c r="H5" s="697"/>
      <c r="I5" s="734"/>
      <c r="J5" s="734"/>
      <c r="K5" s="14" t="s">
        <v>25</v>
      </c>
      <c r="L5" s="266">
        <v>4633</v>
      </c>
      <c r="M5" s="277">
        <v>6724</v>
      </c>
      <c r="N5" s="354">
        <v>5925</v>
      </c>
      <c r="O5" s="18"/>
    </row>
    <row r="6" spans="1:15" ht="15.75" customHeight="1" x14ac:dyDescent="0.15">
      <c r="A6" s="694"/>
      <c r="B6" s="721" t="s">
        <v>123</v>
      </c>
      <c r="C6" s="721"/>
      <c r="D6" s="13" t="s">
        <v>110</v>
      </c>
      <c r="E6" s="265">
        <v>84</v>
      </c>
      <c r="F6" s="265">
        <v>85</v>
      </c>
      <c r="G6" s="344">
        <v>76</v>
      </c>
      <c r="H6" s="697"/>
      <c r="I6" s="734" t="s">
        <v>134</v>
      </c>
      <c r="J6" s="734"/>
      <c r="K6" s="27" t="s">
        <v>110</v>
      </c>
      <c r="L6" s="264">
        <v>114</v>
      </c>
      <c r="M6" s="278">
        <v>112</v>
      </c>
      <c r="N6" s="355">
        <v>113</v>
      </c>
      <c r="O6" s="18"/>
    </row>
    <row r="7" spans="1:15" ht="15.75" customHeight="1" x14ac:dyDescent="0.15">
      <c r="A7" s="694"/>
      <c r="B7" s="720"/>
      <c r="C7" s="720"/>
      <c r="D7" s="13" t="s">
        <v>25</v>
      </c>
      <c r="E7" s="264">
        <v>3300</v>
      </c>
      <c r="F7" s="264">
        <v>3059</v>
      </c>
      <c r="G7" s="343">
        <v>2802</v>
      </c>
      <c r="H7" s="697"/>
      <c r="I7" s="734"/>
      <c r="J7" s="734"/>
      <c r="K7" s="14" t="s">
        <v>25</v>
      </c>
      <c r="L7" s="264">
        <v>5206</v>
      </c>
      <c r="M7" s="278">
        <v>5044</v>
      </c>
      <c r="N7" s="355">
        <v>5962</v>
      </c>
      <c r="O7" s="18"/>
    </row>
    <row r="8" spans="1:15" ht="15.75" customHeight="1" x14ac:dyDescent="0.15">
      <c r="A8" s="694"/>
      <c r="B8" s="734" t="s">
        <v>124</v>
      </c>
      <c r="C8" s="734"/>
      <c r="D8" s="27" t="s">
        <v>110</v>
      </c>
      <c r="E8" s="265">
        <v>130</v>
      </c>
      <c r="F8" s="265">
        <v>103</v>
      </c>
      <c r="G8" s="344">
        <v>105</v>
      </c>
      <c r="H8" s="697"/>
      <c r="I8" s="734" t="s">
        <v>347</v>
      </c>
      <c r="J8" s="734"/>
      <c r="K8" s="27" t="s">
        <v>110</v>
      </c>
      <c r="L8" s="265">
        <v>125</v>
      </c>
      <c r="M8" s="279">
        <v>134</v>
      </c>
      <c r="N8" s="356">
        <v>129</v>
      </c>
      <c r="O8" s="18"/>
    </row>
    <row r="9" spans="1:15" ht="15.75" customHeight="1" x14ac:dyDescent="0.15">
      <c r="A9" s="694"/>
      <c r="B9" s="734"/>
      <c r="C9" s="734"/>
      <c r="D9" s="14" t="s">
        <v>25</v>
      </c>
      <c r="E9" s="264">
        <v>7674</v>
      </c>
      <c r="F9" s="264">
        <v>6232</v>
      </c>
      <c r="G9" s="343">
        <v>7942</v>
      </c>
      <c r="H9" s="697"/>
      <c r="I9" s="734"/>
      <c r="J9" s="734"/>
      <c r="K9" s="14" t="s">
        <v>25</v>
      </c>
      <c r="L9" s="264">
        <v>5892</v>
      </c>
      <c r="M9" s="278">
        <v>6010</v>
      </c>
      <c r="N9" s="355">
        <v>6215</v>
      </c>
      <c r="O9" s="18"/>
    </row>
    <row r="10" spans="1:15" ht="15.75" customHeight="1" x14ac:dyDescent="0.15">
      <c r="A10" s="694"/>
      <c r="B10" s="721" t="s">
        <v>125</v>
      </c>
      <c r="C10" s="721"/>
      <c r="D10" s="13" t="s">
        <v>110</v>
      </c>
      <c r="E10" s="265">
        <v>113</v>
      </c>
      <c r="F10" s="265">
        <v>108</v>
      </c>
      <c r="G10" s="344">
        <v>86</v>
      </c>
      <c r="H10" s="697"/>
      <c r="I10" s="734" t="s">
        <v>348</v>
      </c>
      <c r="J10" s="734"/>
      <c r="K10" s="27" t="s">
        <v>110</v>
      </c>
      <c r="L10" s="265">
        <v>1044</v>
      </c>
      <c r="M10" s="279">
        <v>1237</v>
      </c>
      <c r="N10" s="356">
        <v>1379</v>
      </c>
      <c r="O10" s="18"/>
    </row>
    <row r="11" spans="1:15" ht="15.75" customHeight="1" x14ac:dyDescent="0.15">
      <c r="A11" s="694"/>
      <c r="B11" s="734"/>
      <c r="C11" s="734"/>
      <c r="D11" s="14" t="s">
        <v>25</v>
      </c>
      <c r="E11" s="264">
        <v>3440</v>
      </c>
      <c r="F11" s="264">
        <v>3250</v>
      </c>
      <c r="G11" s="343">
        <v>3220</v>
      </c>
      <c r="H11" s="697"/>
      <c r="I11" s="734"/>
      <c r="J11" s="734"/>
      <c r="K11" s="14" t="s">
        <v>25</v>
      </c>
      <c r="L11" s="264">
        <v>5506</v>
      </c>
      <c r="M11" s="278">
        <v>6811</v>
      </c>
      <c r="N11" s="355">
        <v>7978</v>
      </c>
      <c r="O11" s="18"/>
    </row>
    <row r="12" spans="1:15" ht="15.75" customHeight="1" x14ac:dyDescent="0.15">
      <c r="A12" s="694"/>
      <c r="B12" s="734" t="s">
        <v>126</v>
      </c>
      <c r="C12" s="734"/>
      <c r="D12" s="28" t="s">
        <v>25</v>
      </c>
      <c r="E12" s="265">
        <v>8919</v>
      </c>
      <c r="F12" s="265">
        <v>9808</v>
      </c>
      <c r="G12" s="344">
        <v>9485</v>
      </c>
      <c r="H12" s="697"/>
      <c r="I12" s="734" t="s">
        <v>191</v>
      </c>
      <c r="J12" s="734"/>
      <c r="K12" s="27" t="s">
        <v>110</v>
      </c>
      <c r="L12" s="265">
        <v>213</v>
      </c>
      <c r="M12" s="279">
        <v>224</v>
      </c>
      <c r="N12" s="356">
        <v>197</v>
      </c>
      <c r="O12" s="18"/>
    </row>
    <row r="13" spans="1:15" ht="15.75" customHeight="1" x14ac:dyDescent="0.15">
      <c r="A13" s="694"/>
      <c r="B13" s="722" t="s">
        <v>127</v>
      </c>
      <c r="C13" s="722"/>
      <c r="D13" s="13" t="s">
        <v>110</v>
      </c>
      <c r="E13" s="265">
        <v>165</v>
      </c>
      <c r="F13" s="265">
        <v>258</v>
      </c>
      <c r="G13" s="344">
        <v>225</v>
      </c>
      <c r="H13" s="697"/>
      <c r="I13" s="734"/>
      <c r="J13" s="734"/>
      <c r="K13" s="14" t="s">
        <v>25</v>
      </c>
      <c r="L13" s="264">
        <v>3065</v>
      </c>
      <c r="M13" s="278">
        <v>2889</v>
      </c>
      <c r="N13" s="355">
        <v>2706</v>
      </c>
      <c r="O13" s="18"/>
    </row>
    <row r="14" spans="1:15" ht="15.75" customHeight="1" x14ac:dyDescent="0.15">
      <c r="A14" s="694"/>
      <c r="B14" s="722"/>
      <c r="C14" s="722"/>
      <c r="D14" s="13" t="s">
        <v>25</v>
      </c>
      <c r="E14" s="266">
        <v>9940</v>
      </c>
      <c r="F14" s="266">
        <v>15176</v>
      </c>
      <c r="G14" s="345">
        <v>14674</v>
      </c>
      <c r="H14" s="697"/>
      <c r="I14" s="734" t="s">
        <v>273</v>
      </c>
      <c r="J14" s="734"/>
      <c r="K14" s="27" t="s">
        <v>110</v>
      </c>
      <c r="L14" s="265">
        <v>473</v>
      </c>
      <c r="M14" s="279">
        <v>452</v>
      </c>
      <c r="N14" s="356">
        <v>452</v>
      </c>
      <c r="O14" s="18"/>
    </row>
    <row r="15" spans="1:15" ht="15.75" customHeight="1" x14ac:dyDescent="0.15">
      <c r="A15" s="694"/>
      <c r="B15" s="720" t="s">
        <v>128</v>
      </c>
      <c r="C15" s="720"/>
      <c r="D15" s="27" t="s">
        <v>110</v>
      </c>
      <c r="E15" s="264">
        <v>5785</v>
      </c>
      <c r="F15" s="264">
        <v>7464</v>
      </c>
      <c r="G15" s="343">
        <v>7257</v>
      </c>
      <c r="H15" s="697"/>
      <c r="I15" s="734"/>
      <c r="J15" s="734"/>
      <c r="K15" s="14" t="s">
        <v>25</v>
      </c>
      <c r="L15" s="264">
        <v>6581</v>
      </c>
      <c r="M15" s="278">
        <v>5874</v>
      </c>
      <c r="N15" s="355">
        <v>5313</v>
      </c>
      <c r="O15" s="18"/>
    </row>
    <row r="16" spans="1:15" ht="15.75" customHeight="1" x14ac:dyDescent="0.15">
      <c r="A16" s="694"/>
      <c r="B16" s="721"/>
      <c r="C16" s="721"/>
      <c r="D16" s="14" t="s">
        <v>25</v>
      </c>
      <c r="E16" s="266">
        <v>13461</v>
      </c>
      <c r="F16" s="266">
        <v>17433</v>
      </c>
      <c r="G16" s="345">
        <v>17166</v>
      </c>
      <c r="H16" s="743"/>
      <c r="I16" s="714" t="s">
        <v>27</v>
      </c>
      <c r="J16" s="714"/>
      <c r="K16" s="15" t="s">
        <v>25</v>
      </c>
      <c r="L16" s="267">
        <f>SUM(L5+L7+L9+L11+L13+L15)</f>
        <v>30883</v>
      </c>
      <c r="M16" s="280">
        <v>33352</v>
      </c>
      <c r="N16" s="357">
        <f>SUM(N5+N7+N9+N11+N13+N15)</f>
        <v>34099</v>
      </c>
      <c r="O16" s="18"/>
    </row>
    <row r="17" spans="1:15" ht="15.75" customHeight="1" x14ac:dyDescent="0.15">
      <c r="A17" s="694"/>
      <c r="B17" s="722" t="s">
        <v>349</v>
      </c>
      <c r="C17" s="722"/>
      <c r="D17" s="13" t="s">
        <v>110</v>
      </c>
      <c r="E17" s="264">
        <v>1691</v>
      </c>
      <c r="F17" s="264">
        <v>1495</v>
      </c>
      <c r="G17" s="343">
        <v>1302</v>
      </c>
      <c r="H17" s="735" t="s">
        <v>435</v>
      </c>
      <c r="I17" s="736"/>
      <c r="J17" s="737"/>
      <c r="K17" s="12" t="s">
        <v>110</v>
      </c>
      <c r="L17" s="263">
        <v>850</v>
      </c>
      <c r="M17" s="276">
        <v>816</v>
      </c>
      <c r="N17" s="353">
        <v>730</v>
      </c>
      <c r="O17" s="18"/>
    </row>
    <row r="18" spans="1:15" ht="15.75" customHeight="1" x14ac:dyDescent="0.15">
      <c r="A18" s="694"/>
      <c r="B18" s="722"/>
      <c r="C18" s="722"/>
      <c r="D18" s="13" t="s">
        <v>25</v>
      </c>
      <c r="E18" s="266">
        <v>12417</v>
      </c>
      <c r="F18" s="266">
        <v>10858</v>
      </c>
      <c r="G18" s="345">
        <v>9284</v>
      </c>
      <c r="H18" s="738"/>
      <c r="I18" s="739"/>
      <c r="J18" s="740"/>
      <c r="K18" s="15" t="s">
        <v>25</v>
      </c>
      <c r="L18" s="264">
        <v>12538</v>
      </c>
      <c r="M18" s="278">
        <v>11704</v>
      </c>
      <c r="N18" s="355">
        <v>11315</v>
      </c>
      <c r="O18" s="18"/>
    </row>
    <row r="19" spans="1:15" ht="15.75" customHeight="1" x14ac:dyDescent="0.15">
      <c r="A19" s="694"/>
      <c r="B19" s="723" t="s">
        <v>129</v>
      </c>
      <c r="C19" s="723"/>
      <c r="D19" s="28" t="s">
        <v>25</v>
      </c>
      <c r="E19" s="264">
        <v>17400</v>
      </c>
      <c r="F19" s="264">
        <v>17136</v>
      </c>
      <c r="G19" s="343">
        <v>16903</v>
      </c>
      <c r="H19" s="724" t="s">
        <v>436</v>
      </c>
      <c r="I19" s="725"/>
      <c r="J19" s="726"/>
      <c r="K19" s="12" t="s">
        <v>110</v>
      </c>
      <c r="L19" s="263">
        <v>964</v>
      </c>
      <c r="M19" s="276">
        <v>946</v>
      </c>
      <c r="N19" s="353">
        <v>741</v>
      </c>
      <c r="O19" s="18"/>
    </row>
    <row r="20" spans="1:15" ht="15.75" customHeight="1" x14ac:dyDescent="0.15">
      <c r="A20" s="695"/>
      <c r="B20" s="714" t="s">
        <v>27</v>
      </c>
      <c r="C20" s="714"/>
      <c r="D20" s="15" t="s">
        <v>25</v>
      </c>
      <c r="E20" s="267">
        <f>SUM(E5+E7+E9+E11+E12+E14+E16+E18+E19)</f>
        <v>85530</v>
      </c>
      <c r="F20" s="267">
        <v>92102</v>
      </c>
      <c r="G20" s="346">
        <f>SUM(G5+G7+G9+G11+G12+G14+G16+G18+G19)</f>
        <v>89884</v>
      </c>
      <c r="H20" s="727"/>
      <c r="I20" s="728"/>
      <c r="J20" s="729"/>
      <c r="K20" s="15" t="s">
        <v>25</v>
      </c>
      <c r="L20" s="269">
        <v>6102</v>
      </c>
      <c r="M20" s="281">
        <v>6320</v>
      </c>
      <c r="N20" s="358">
        <v>5340</v>
      </c>
      <c r="O20" s="18"/>
    </row>
    <row r="21" spans="1:15" ht="15.75" customHeight="1" x14ac:dyDescent="0.15">
      <c r="A21" s="693" t="s">
        <v>130</v>
      </c>
      <c r="B21" s="730" t="s">
        <v>122</v>
      </c>
      <c r="C21" s="730"/>
      <c r="D21" s="12" t="s">
        <v>110</v>
      </c>
      <c r="E21" s="263">
        <v>142</v>
      </c>
      <c r="F21" s="263">
        <v>185</v>
      </c>
      <c r="G21" s="347">
        <v>177</v>
      </c>
      <c r="H21" s="731" t="s">
        <v>437</v>
      </c>
      <c r="I21" s="732"/>
      <c r="J21" s="733"/>
      <c r="K21" s="12" t="s">
        <v>110</v>
      </c>
      <c r="L21" s="187" t="s">
        <v>337</v>
      </c>
      <c r="M21" s="186" t="s">
        <v>22</v>
      </c>
      <c r="N21" s="359" t="s">
        <v>337</v>
      </c>
      <c r="O21" s="18"/>
    </row>
    <row r="22" spans="1:15" ht="15.75" customHeight="1" x14ac:dyDescent="0.15">
      <c r="A22" s="694"/>
      <c r="B22" s="722"/>
      <c r="C22" s="722"/>
      <c r="D22" s="13" t="s">
        <v>25</v>
      </c>
      <c r="E22" s="266">
        <v>15982</v>
      </c>
      <c r="F22" s="266">
        <v>18572</v>
      </c>
      <c r="G22" s="345">
        <v>19159</v>
      </c>
      <c r="H22" s="731"/>
      <c r="I22" s="732"/>
      <c r="J22" s="733"/>
      <c r="K22" s="15" t="s">
        <v>25</v>
      </c>
      <c r="L22" s="269">
        <v>2140</v>
      </c>
      <c r="M22" s="281">
        <v>1119</v>
      </c>
      <c r="N22" s="358">
        <v>1071</v>
      </c>
      <c r="O22" s="18"/>
    </row>
    <row r="23" spans="1:15" ht="15.75" customHeight="1" x14ac:dyDescent="0.15">
      <c r="A23" s="694"/>
      <c r="B23" s="720" t="s">
        <v>123</v>
      </c>
      <c r="C23" s="720"/>
      <c r="D23" s="27" t="s">
        <v>110</v>
      </c>
      <c r="E23" s="264">
        <v>42</v>
      </c>
      <c r="F23" s="264">
        <v>37</v>
      </c>
      <c r="G23" s="348">
        <v>25</v>
      </c>
      <c r="H23" s="670" t="s">
        <v>278</v>
      </c>
      <c r="I23" s="670"/>
      <c r="J23" s="588"/>
      <c r="K23" s="312" t="s">
        <v>25</v>
      </c>
      <c r="L23" s="270">
        <f>SUM(L16+L18+L20+L22)</f>
        <v>51663</v>
      </c>
      <c r="M23" s="282">
        <v>52495</v>
      </c>
      <c r="N23" s="360">
        <f>SUM(N16+N18+N20+N22)</f>
        <v>51825</v>
      </c>
      <c r="O23" s="18"/>
    </row>
    <row r="24" spans="1:15" ht="15.75" customHeight="1" x14ac:dyDescent="0.15">
      <c r="A24" s="694"/>
      <c r="B24" s="721"/>
      <c r="C24" s="721"/>
      <c r="D24" s="14" t="s">
        <v>25</v>
      </c>
      <c r="E24" s="266">
        <v>1203</v>
      </c>
      <c r="F24" s="266">
        <v>930</v>
      </c>
      <c r="G24" s="345">
        <v>720</v>
      </c>
      <c r="H24" s="670" t="s">
        <v>142</v>
      </c>
      <c r="I24" s="670"/>
      <c r="J24" s="588"/>
      <c r="K24" s="312" t="s">
        <v>25</v>
      </c>
      <c r="L24" s="270">
        <f>SUM(E64+L23)</f>
        <v>539671</v>
      </c>
      <c r="M24" s="282">
        <v>548755</v>
      </c>
      <c r="N24" s="360">
        <f>SUM(G64+N23)</f>
        <v>526614</v>
      </c>
      <c r="O24" s="18"/>
    </row>
    <row r="25" spans="1:15" ht="15.75" customHeight="1" x14ac:dyDescent="0.15">
      <c r="A25" s="694"/>
      <c r="B25" s="722" t="s">
        <v>349</v>
      </c>
      <c r="C25" s="722"/>
      <c r="D25" s="13" t="s">
        <v>110</v>
      </c>
      <c r="E25" s="264">
        <v>525</v>
      </c>
      <c r="F25" s="264">
        <v>536</v>
      </c>
      <c r="G25" s="348">
        <v>509</v>
      </c>
      <c r="H25" s="106"/>
      <c r="I25" s="106"/>
      <c r="J25" s="106"/>
      <c r="K25" s="104"/>
      <c r="L25" s="315"/>
      <c r="M25" s="315"/>
      <c r="N25" s="315"/>
    </row>
    <row r="26" spans="1:15" ht="15.75" customHeight="1" x14ac:dyDescent="0.15">
      <c r="A26" s="694"/>
      <c r="B26" s="722"/>
      <c r="C26" s="722"/>
      <c r="D26" s="13" t="s">
        <v>25</v>
      </c>
      <c r="E26" s="266">
        <v>4419</v>
      </c>
      <c r="F26" s="266">
        <v>4090</v>
      </c>
      <c r="G26" s="345">
        <v>3941</v>
      </c>
      <c r="H26" s="106"/>
      <c r="I26" s="106"/>
      <c r="J26" s="106"/>
      <c r="K26" s="104"/>
      <c r="L26" s="315"/>
      <c r="M26" s="315"/>
      <c r="N26" s="315"/>
    </row>
    <row r="27" spans="1:15" ht="15.75" customHeight="1" x14ac:dyDescent="0.15">
      <c r="A27" s="694"/>
      <c r="B27" s="720" t="s">
        <v>131</v>
      </c>
      <c r="C27" s="720"/>
      <c r="D27" s="27" t="s">
        <v>110</v>
      </c>
      <c r="E27" s="264">
        <v>824</v>
      </c>
      <c r="F27" s="264">
        <v>813</v>
      </c>
      <c r="G27" s="348">
        <v>778</v>
      </c>
      <c r="H27" s="105"/>
      <c r="I27" s="105"/>
      <c r="J27" s="105"/>
      <c r="K27" s="104"/>
      <c r="L27" s="314"/>
      <c r="M27" s="314"/>
      <c r="N27" s="314"/>
    </row>
    <row r="28" spans="1:15" ht="15.75" customHeight="1" x14ac:dyDescent="0.15">
      <c r="A28" s="694"/>
      <c r="B28" s="721"/>
      <c r="C28" s="721"/>
      <c r="D28" s="14" t="s">
        <v>25</v>
      </c>
      <c r="E28" s="266">
        <v>15628</v>
      </c>
      <c r="F28" s="266">
        <v>16147</v>
      </c>
      <c r="G28" s="345">
        <v>17274</v>
      </c>
      <c r="H28" s="105"/>
      <c r="I28" s="105"/>
      <c r="J28" s="105"/>
      <c r="K28" s="104"/>
      <c r="L28" s="315"/>
      <c r="M28" s="315"/>
      <c r="N28" s="315"/>
    </row>
    <row r="29" spans="1:15" ht="15.75" customHeight="1" x14ac:dyDescent="0.15">
      <c r="A29" s="694"/>
      <c r="B29" s="720" t="s">
        <v>132</v>
      </c>
      <c r="C29" s="720"/>
      <c r="D29" s="27" t="s">
        <v>110</v>
      </c>
      <c r="E29" s="264">
        <v>357</v>
      </c>
      <c r="F29" s="264">
        <v>362</v>
      </c>
      <c r="G29" s="348">
        <v>340</v>
      </c>
    </row>
    <row r="30" spans="1:15" ht="15.75" customHeight="1" x14ac:dyDescent="0.15">
      <c r="A30" s="694"/>
      <c r="B30" s="721"/>
      <c r="C30" s="721"/>
      <c r="D30" s="14" t="s">
        <v>25</v>
      </c>
      <c r="E30" s="266">
        <v>2884</v>
      </c>
      <c r="F30" s="266">
        <v>2689</v>
      </c>
      <c r="G30" s="345">
        <v>2482</v>
      </c>
    </row>
    <row r="31" spans="1:15" ht="15.75" customHeight="1" x14ac:dyDescent="0.15">
      <c r="A31" s="695"/>
      <c r="B31" s="714" t="s">
        <v>27</v>
      </c>
      <c r="C31" s="714"/>
      <c r="D31" s="15" t="s">
        <v>25</v>
      </c>
      <c r="E31" s="264">
        <f>SUM(E22+E24+E26+E28+E30)</f>
        <v>40116</v>
      </c>
      <c r="F31" s="264">
        <v>42428</v>
      </c>
      <c r="G31" s="348">
        <f>SUM(G22+G24+G26+G28+G30)</f>
        <v>43576</v>
      </c>
    </row>
    <row r="32" spans="1:15" ht="15.75" customHeight="1" x14ac:dyDescent="0.15">
      <c r="A32" s="693" t="s">
        <v>133</v>
      </c>
      <c r="B32" s="718" t="s">
        <v>134</v>
      </c>
      <c r="C32" s="718"/>
      <c r="D32" s="12" t="s">
        <v>110</v>
      </c>
      <c r="E32" s="263">
        <v>217</v>
      </c>
      <c r="F32" s="263">
        <v>194</v>
      </c>
      <c r="G32" s="347">
        <v>265</v>
      </c>
    </row>
    <row r="33" spans="1:7" ht="15.75" customHeight="1" x14ac:dyDescent="0.15">
      <c r="A33" s="694"/>
      <c r="B33" s="707"/>
      <c r="C33" s="707"/>
      <c r="D33" s="13" t="s">
        <v>25</v>
      </c>
      <c r="E33" s="264">
        <v>5330</v>
      </c>
      <c r="F33" s="264">
        <v>5260</v>
      </c>
      <c r="G33" s="348">
        <v>6248</v>
      </c>
    </row>
    <row r="34" spans="1:7" ht="15.75" customHeight="1" x14ac:dyDescent="0.15">
      <c r="A34" s="694"/>
      <c r="B34" s="720" t="s">
        <v>349</v>
      </c>
      <c r="C34" s="720"/>
      <c r="D34" s="27" t="s">
        <v>110</v>
      </c>
      <c r="E34" s="265">
        <v>223</v>
      </c>
      <c r="F34" s="265">
        <v>268</v>
      </c>
      <c r="G34" s="344">
        <v>245</v>
      </c>
    </row>
    <row r="35" spans="1:7" ht="15.75" customHeight="1" x14ac:dyDescent="0.15">
      <c r="A35" s="694"/>
      <c r="B35" s="721"/>
      <c r="C35" s="721"/>
      <c r="D35" s="14" t="s">
        <v>25</v>
      </c>
      <c r="E35" s="266">
        <v>3208</v>
      </c>
      <c r="F35" s="266">
        <v>3198</v>
      </c>
      <c r="G35" s="345">
        <v>2835</v>
      </c>
    </row>
    <row r="36" spans="1:7" ht="15.75" customHeight="1" x14ac:dyDescent="0.15">
      <c r="A36" s="695"/>
      <c r="B36" s="714" t="s">
        <v>27</v>
      </c>
      <c r="C36" s="714"/>
      <c r="D36" s="15" t="s">
        <v>25</v>
      </c>
      <c r="E36" s="264">
        <f>E33+E35</f>
        <v>8538</v>
      </c>
      <c r="F36" s="264">
        <v>8458</v>
      </c>
      <c r="G36" s="348">
        <f>G33+G35</f>
        <v>9083</v>
      </c>
    </row>
    <row r="37" spans="1:7" ht="15.75" customHeight="1" x14ac:dyDescent="0.15">
      <c r="A37" s="693" t="s">
        <v>135</v>
      </c>
      <c r="B37" s="696" t="s">
        <v>136</v>
      </c>
      <c r="C37" s="699" t="s">
        <v>350</v>
      </c>
      <c r="D37" s="12" t="s">
        <v>110</v>
      </c>
      <c r="E37" s="263">
        <v>1095</v>
      </c>
      <c r="F37" s="263">
        <v>1020</v>
      </c>
      <c r="G37" s="347">
        <v>941</v>
      </c>
    </row>
    <row r="38" spans="1:7" ht="15.75" customHeight="1" x14ac:dyDescent="0.15">
      <c r="A38" s="694"/>
      <c r="B38" s="697"/>
      <c r="C38" s="700"/>
      <c r="D38" s="13" t="s">
        <v>25</v>
      </c>
      <c r="E38" s="264">
        <v>89706</v>
      </c>
      <c r="F38" s="264">
        <v>95746</v>
      </c>
      <c r="G38" s="348">
        <v>80922</v>
      </c>
    </row>
    <row r="39" spans="1:7" ht="15.75" customHeight="1" x14ac:dyDescent="0.15">
      <c r="A39" s="694"/>
      <c r="B39" s="697"/>
      <c r="C39" s="701" t="s">
        <v>351</v>
      </c>
      <c r="D39" s="27" t="s">
        <v>110</v>
      </c>
      <c r="E39" s="265">
        <v>784</v>
      </c>
      <c r="F39" s="265">
        <v>779</v>
      </c>
      <c r="G39" s="344">
        <v>823</v>
      </c>
    </row>
    <row r="40" spans="1:7" ht="15.75" customHeight="1" x14ac:dyDescent="0.15">
      <c r="A40" s="694"/>
      <c r="B40" s="697"/>
      <c r="C40" s="702"/>
      <c r="D40" s="14" t="s">
        <v>25</v>
      </c>
      <c r="E40" s="266">
        <v>38356</v>
      </c>
      <c r="F40" s="266">
        <v>38445</v>
      </c>
      <c r="G40" s="345">
        <v>36104</v>
      </c>
    </row>
    <row r="41" spans="1:7" ht="15.75" customHeight="1" x14ac:dyDescent="0.15">
      <c r="A41" s="694"/>
      <c r="B41" s="697"/>
      <c r="C41" s="703" t="s">
        <v>137</v>
      </c>
      <c r="D41" s="13" t="s">
        <v>110</v>
      </c>
      <c r="E41" s="264">
        <v>723</v>
      </c>
      <c r="F41" s="264">
        <v>724</v>
      </c>
      <c r="G41" s="348">
        <v>715</v>
      </c>
    </row>
    <row r="42" spans="1:7" ht="15.75" customHeight="1" x14ac:dyDescent="0.15">
      <c r="A42" s="694"/>
      <c r="B42" s="697"/>
      <c r="C42" s="703"/>
      <c r="D42" s="13" t="s">
        <v>25</v>
      </c>
      <c r="E42" s="264">
        <v>37854</v>
      </c>
      <c r="F42" s="264">
        <v>38362</v>
      </c>
      <c r="G42" s="348">
        <v>37424</v>
      </c>
    </row>
    <row r="43" spans="1:7" ht="15.75" customHeight="1" x14ac:dyDescent="0.15">
      <c r="A43" s="694"/>
      <c r="B43" s="697"/>
      <c r="C43" s="704" t="s">
        <v>192</v>
      </c>
      <c r="D43" s="27" t="s">
        <v>110</v>
      </c>
      <c r="E43" s="265">
        <v>292</v>
      </c>
      <c r="F43" s="265">
        <v>291</v>
      </c>
      <c r="G43" s="344">
        <v>324</v>
      </c>
    </row>
    <row r="44" spans="1:7" ht="15.75" customHeight="1" x14ac:dyDescent="0.15">
      <c r="A44" s="694"/>
      <c r="B44" s="697"/>
      <c r="C44" s="704"/>
      <c r="D44" s="14" t="s">
        <v>25</v>
      </c>
      <c r="E44" s="264">
        <v>9324</v>
      </c>
      <c r="F44" s="264">
        <v>9171</v>
      </c>
      <c r="G44" s="348">
        <v>11300</v>
      </c>
    </row>
    <row r="45" spans="1:7" ht="15.75" customHeight="1" x14ac:dyDescent="0.15">
      <c r="A45" s="694"/>
      <c r="B45" s="697"/>
      <c r="C45" s="704" t="s">
        <v>26</v>
      </c>
      <c r="D45" s="27" t="s">
        <v>110</v>
      </c>
      <c r="E45" s="265">
        <v>0</v>
      </c>
      <c r="F45" s="265">
        <v>0</v>
      </c>
      <c r="G45" s="344">
        <v>0</v>
      </c>
    </row>
    <row r="46" spans="1:7" ht="15.75" customHeight="1" x14ac:dyDescent="0.15">
      <c r="A46" s="694"/>
      <c r="B46" s="697"/>
      <c r="C46" s="704"/>
      <c r="D46" s="14" t="s">
        <v>25</v>
      </c>
      <c r="E46" s="264">
        <v>0</v>
      </c>
      <c r="F46" s="264">
        <v>0</v>
      </c>
      <c r="G46" s="348">
        <v>0</v>
      </c>
    </row>
    <row r="47" spans="1:7" ht="15.75" customHeight="1" x14ac:dyDescent="0.15">
      <c r="A47" s="694"/>
      <c r="B47" s="697"/>
      <c r="C47" s="705" t="s">
        <v>236</v>
      </c>
      <c r="D47" s="27" t="s">
        <v>110</v>
      </c>
      <c r="E47" s="265">
        <v>135</v>
      </c>
      <c r="F47" s="265">
        <v>169</v>
      </c>
      <c r="G47" s="344">
        <v>176</v>
      </c>
    </row>
    <row r="48" spans="1:7" ht="15.75" customHeight="1" x14ac:dyDescent="0.15">
      <c r="A48" s="694"/>
      <c r="B48" s="697"/>
      <c r="C48" s="706"/>
      <c r="D48" s="14" t="s">
        <v>25</v>
      </c>
      <c r="E48" s="264">
        <v>1022</v>
      </c>
      <c r="F48" s="264">
        <v>1130</v>
      </c>
      <c r="G48" s="348">
        <v>1115</v>
      </c>
    </row>
    <row r="49" spans="1:7" ht="15.75" customHeight="1" x14ac:dyDescent="0.15">
      <c r="A49" s="694"/>
      <c r="B49" s="697"/>
      <c r="C49" s="60" t="s">
        <v>138</v>
      </c>
      <c r="D49" s="28" t="s">
        <v>25</v>
      </c>
      <c r="E49" s="265">
        <v>3394</v>
      </c>
      <c r="F49" s="265">
        <v>3896</v>
      </c>
      <c r="G49" s="344">
        <v>2842</v>
      </c>
    </row>
    <row r="50" spans="1:7" ht="15.75" customHeight="1" x14ac:dyDescent="0.15">
      <c r="A50" s="694"/>
      <c r="B50" s="697"/>
      <c r="C50" s="60" t="s">
        <v>126</v>
      </c>
      <c r="D50" s="28" t="s">
        <v>25</v>
      </c>
      <c r="E50" s="268">
        <v>53498</v>
      </c>
      <c r="F50" s="268">
        <v>52667</v>
      </c>
      <c r="G50" s="349">
        <v>54605</v>
      </c>
    </row>
    <row r="51" spans="1:7" ht="15.75" customHeight="1" x14ac:dyDescent="0.15">
      <c r="A51" s="694"/>
      <c r="B51" s="698"/>
      <c r="C51" s="60" t="s">
        <v>193</v>
      </c>
      <c r="D51" s="28" t="s">
        <v>25</v>
      </c>
      <c r="E51" s="264">
        <v>0</v>
      </c>
      <c r="F51" s="264">
        <v>0</v>
      </c>
      <c r="G51" s="348">
        <v>0</v>
      </c>
    </row>
    <row r="52" spans="1:7" ht="15.75" customHeight="1" x14ac:dyDescent="0.15">
      <c r="A52" s="694"/>
      <c r="B52" s="707" t="s">
        <v>134</v>
      </c>
      <c r="C52" s="707"/>
      <c r="D52" s="13" t="s">
        <v>110</v>
      </c>
      <c r="E52" s="265">
        <v>114</v>
      </c>
      <c r="F52" s="265">
        <v>102</v>
      </c>
      <c r="G52" s="344">
        <v>90</v>
      </c>
    </row>
    <row r="53" spans="1:7" ht="15.75" customHeight="1" x14ac:dyDescent="0.15">
      <c r="A53" s="694"/>
      <c r="B53" s="707"/>
      <c r="C53" s="707"/>
      <c r="D53" s="13" t="s">
        <v>25</v>
      </c>
      <c r="E53" s="264">
        <v>3325</v>
      </c>
      <c r="F53" s="264">
        <v>3419</v>
      </c>
      <c r="G53" s="348">
        <v>3213</v>
      </c>
    </row>
    <row r="54" spans="1:7" ht="15.75" customHeight="1" x14ac:dyDescent="0.15">
      <c r="A54" s="694"/>
      <c r="B54" s="708" t="s">
        <v>349</v>
      </c>
      <c r="C54" s="708"/>
      <c r="D54" s="27" t="s">
        <v>110</v>
      </c>
      <c r="E54" s="265">
        <v>392</v>
      </c>
      <c r="F54" s="265">
        <v>427</v>
      </c>
      <c r="G54" s="344">
        <v>454</v>
      </c>
    </row>
    <row r="55" spans="1:7" ht="15.75" customHeight="1" x14ac:dyDescent="0.15">
      <c r="A55" s="694"/>
      <c r="B55" s="709"/>
      <c r="C55" s="709"/>
      <c r="D55" s="14" t="s">
        <v>25</v>
      </c>
      <c r="E55" s="264">
        <v>2807</v>
      </c>
      <c r="F55" s="264">
        <v>3076</v>
      </c>
      <c r="G55" s="348">
        <v>2672</v>
      </c>
    </row>
    <row r="56" spans="1:7" ht="15.75" customHeight="1" x14ac:dyDescent="0.15">
      <c r="A56" s="694"/>
      <c r="B56" s="710" t="s">
        <v>243</v>
      </c>
      <c r="C56" s="711"/>
      <c r="D56" s="27" t="s">
        <v>110</v>
      </c>
      <c r="E56" s="265">
        <v>1385</v>
      </c>
      <c r="F56" s="265">
        <v>1398</v>
      </c>
      <c r="G56" s="344">
        <v>1471</v>
      </c>
    </row>
    <row r="57" spans="1:7" ht="15.75" customHeight="1" x14ac:dyDescent="0.15">
      <c r="A57" s="694"/>
      <c r="B57" s="712"/>
      <c r="C57" s="713"/>
      <c r="D57" s="14" t="s">
        <v>25</v>
      </c>
      <c r="E57" s="264">
        <v>69733</v>
      </c>
      <c r="F57" s="264">
        <v>64374</v>
      </c>
      <c r="G57" s="348">
        <v>62016</v>
      </c>
    </row>
    <row r="58" spans="1:7" ht="15.75" customHeight="1" x14ac:dyDescent="0.15">
      <c r="A58" s="695"/>
      <c r="B58" s="714" t="s">
        <v>27</v>
      </c>
      <c r="C58" s="714"/>
      <c r="D58" s="15" t="s">
        <v>25</v>
      </c>
      <c r="E58" s="267">
        <f>SUM(E38+E40+E42+E44+E46+E48+E49+E50+E51+E53+E55+E57)</f>
        <v>309019</v>
      </c>
      <c r="F58" s="267">
        <v>310286</v>
      </c>
      <c r="G58" s="346">
        <f>SUM(G38+G40+G42+G44+G46+G48+G49+G50+G51+G53+G55+G57)</f>
        <v>292213</v>
      </c>
    </row>
    <row r="59" spans="1:7" ht="15.75" customHeight="1" x14ac:dyDescent="0.15">
      <c r="A59" s="715" t="s">
        <v>139</v>
      </c>
      <c r="B59" s="716"/>
      <c r="C59" s="716"/>
      <c r="D59" s="312" t="s">
        <v>25</v>
      </c>
      <c r="E59" s="269">
        <v>16065</v>
      </c>
      <c r="F59" s="269">
        <v>13481</v>
      </c>
      <c r="G59" s="350">
        <v>11135</v>
      </c>
    </row>
    <row r="60" spans="1:7" ht="15.75" customHeight="1" x14ac:dyDescent="0.15">
      <c r="A60" s="717" t="s">
        <v>140</v>
      </c>
      <c r="B60" s="718"/>
      <c r="C60" s="718"/>
      <c r="D60" s="12" t="s">
        <v>110</v>
      </c>
      <c r="E60" s="264">
        <v>606</v>
      </c>
      <c r="F60" s="264">
        <v>602</v>
      </c>
      <c r="G60" s="348">
        <v>566</v>
      </c>
    </row>
    <row r="61" spans="1:7" ht="15.75" customHeight="1" x14ac:dyDescent="0.15">
      <c r="A61" s="719"/>
      <c r="B61" s="714"/>
      <c r="C61" s="714"/>
      <c r="D61" s="15" t="s">
        <v>25</v>
      </c>
      <c r="E61" s="264">
        <v>18933</v>
      </c>
      <c r="F61" s="264">
        <v>18262</v>
      </c>
      <c r="G61" s="348">
        <v>17730</v>
      </c>
    </row>
    <row r="62" spans="1:7" ht="15.75" customHeight="1" x14ac:dyDescent="0.15">
      <c r="A62" s="717" t="s">
        <v>141</v>
      </c>
      <c r="B62" s="718"/>
      <c r="C62" s="718"/>
      <c r="D62" s="12" t="s">
        <v>110</v>
      </c>
      <c r="E62" s="263">
        <v>501</v>
      </c>
      <c r="F62" s="263">
        <v>498</v>
      </c>
      <c r="G62" s="347">
        <v>481</v>
      </c>
    </row>
    <row r="63" spans="1:7" ht="15.75" customHeight="1" x14ac:dyDescent="0.15">
      <c r="A63" s="719"/>
      <c r="B63" s="714"/>
      <c r="C63" s="714"/>
      <c r="D63" s="15" t="s">
        <v>25</v>
      </c>
      <c r="E63" s="264">
        <v>9807</v>
      </c>
      <c r="F63" s="264">
        <v>11243</v>
      </c>
      <c r="G63" s="348">
        <v>11168</v>
      </c>
    </row>
    <row r="64" spans="1:7" ht="15.75" customHeight="1" x14ac:dyDescent="0.15">
      <c r="A64" s="670" t="s">
        <v>278</v>
      </c>
      <c r="B64" s="670"/>
      <c r="C64" s="588"/>
      <c r="D64" s="15" t="s">
        <v>25</v>
      </c>
      <c r="E64" s="270">
        <f>SUM(E20+E31+E36+E58+E59+E61+E63)</f>
        <v>488008</v>
      </c>
      <c r="F64" s="270">
        <v>496260</v>
      </c>
      <c r="G64" s="351">
        <f>SUM(G20+G31+G36+G58+G59+G61+G63)</f>
        <v>474789</v>
      </c>
    </row>
    <row r="65" spans="1:14" s="8" customFormat="1" ht="15.75" customHeight="1" x14ac:dyDescent="0.15">
      <c r="A65" s="430" t="s">
        <v>118</v>
      </c>
      <c r="B65" s="426"/>
      <c r="C65" s="21"/>
      <c r="D65" s="21"/>
      <c r="E65" s="21"/>
      <c r="F65" s="21"/>
      <c r="G65" s="352"/>
      <c r="H65" s="10"/>
      <c r="I65" s="10"/>
      <c r="J65" s="10"/>
      <c r="K65" s="10"/>
      <c r="L65" s="10"/>
      <c r="M65" s="10"/>
      <c r="N65" s="10"/>
    </row>
    <row r="66" spans="1:14" x14ac:dyDescent="0.15">
      <c r="E66" s="63"/>
      <c r="F66" s="63"/>
      <c r="I66" s="18"/>
    </row>
    <row r="67" spans="1:14" x14ac:dyDescent="0.15">
      <c r="I67" s="8"/>
      <c r="J67" s="8"/>
      <c r="K67" s="8"/>
    </row>
    <row r="68" spans="1:14" x14ac:dyDescent="0.15">
      <c r="H68" s="18"/>
    </row>
    <row r="69" spans="1:14" x14ac:dyDescent="0.15">
      <c r="H69" s="16"/>
      <c r="L69" s="8"/>
      <c r="M69" s="8"/>
      <c r="N69" s="8"/>
    </row>
  </sheetData>
  <mergeCells count="55">
    <mergeCell ref="A1:N1"/>
    <mergeCell ref="A2:B2"/>
    <mergeCell ref="A3:C3"/>
    <mergeCell ref="H3:J3"/>
    <mergeCell ref="A4:A20"/>
    <mergeCell ref="B4:C5"/>
    <mergeCell ref="H4:H16"/>
    <mergeCell ref="I4:J5"/>
    <mergeCell ref="B6:C7"/>
    <mergeCell ref="I6:J7"/>
    <mergeCell ref="B8:C9"/>
    <mergeCell ref="I8:J9"/>
    <mergeCell ref="B10:C11"/>
    <mergeCell ref="I10:J11"/>
    <mergeCell ref="B12:C12"/>
    <mergeCell ref="I12:J13"/>
    <mergeCell ref="B13:C14"/>
    <mergeCell ref="I14:J15"/>
    <mergeCell ref="B15:C16"/>
    <mergeCell ref="I16:J16"/>
    <mergeCell ref="H17:J18"/>
    <mergeCell ref="H19:J20"/>
    <mergeCell ref="B20:C20"/>
    <mergeCell ref="A21:A31"/>
    <mergeCell ref="B21:C22"/>
    <mergeCell ref="H21:J22"/>
    <mergeCell ref="B23:C24"/>
    <mergeCell ref="H23:J23"/>
    <mergeCell ref="H24:J24"/>
    <mergeCell ref="A32:A36"/>
    <mergeCell ref="B32:C33"/>
    <mergeCell ref="B34:C35"/>
    <mergeCell ref="B36:C36"/>
    <mergeCell ref="B17:C18"/>
    <mergeCell ref="B25:C26"/>
    <mergeCell ref="B27:C28"/>
    <mergeCell ref="B29:C30"/>
    <mergeCell ref="B31:C31"/>
    <mergeCell ref="B19:C19"/>
    <mergeCell ref="A64:C64"/>
    <mergeCell ref="A37:A58"/>
    <mergeCell ref="B37:B51"/>
    <mergeCell ref="C37:C38"/>
    <mergeCell ref="C39:C40"/>
    <mergeCell ref="C41:C42"/>
    <mergeCell ref="C43:C44"/>
    <mergeCell ref="C45:C46"/>
    <mergeCell ref="C47:C48"/>
    <mergeCell ref="B52:C53"/>
    <mergeCell ref="B54:C55"/>
    <mergeCell ref="B56:C57"/>
    <mergeCell ref="B58:C58"/>
    <mergeCell ref="A59:C59"/>
    <mergeCell ref="A60:C61"/>
    <mergeCell ref="A62:C63"/>
  </mergeCells>
  <phoneticPr fontId="2"/>
  <pageMargins left="0.78740157480314965" right="0.78740157480314965" top="0.78740157480314965" bottom="0.78740157480314965" header="0.51181102362204722" footer="0.51181102362204722"/>
  <pageSetup paperSize="9" scale="7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U37"/>
  <sheetViews>
    <sheetView tabSelected="1" view="pageBreakPreview" topLeftCell="A19" zoomScaleNormal="80" zoomScaleSheetLayoutView="100" workbookViewId="0">
      <selection activeCell="T30" sqref="T30"/>
    </sheetView>
  </sheetViews>
  <sheetFormatPr defaultRowHeight="11.25" customHeight="1" x14ac:dyDescent="0.15"/>
  <cols>
    <col min="1" max="1" width="6.375" style="66" customWidth="1"/>
    <col min="2" max="2" width="4.875" style="66" customWidth="1"/>
    <col min="3" max="10" width="4" style="66" customWidth="1"/>
    <col min="11" max="11" width="4" style="196" customWidth="1"/>
    <col min="12" max="15" width="4" style="66" customWidth="1"/>
    <col min="16" max="21" width="3.875" style="66" customWidth="1"/>
    <col min="22" max="22" width="4.375" style="66" customWidth="1"/>
    <col min="23" max="16384" width="9" style="66"/>
  </cols>
  <sheetData>
    <row r="1" spans="1:21" ht="27.6" customHeight="1" x14ac:dyDescent="0.15">
      <c r="A1" s="593" t="s">
        <v>425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593"/>
      <c r="O1" s="593"/>
      <c r="P1" s="593"/>
      <c r="Q1" s="593"/>
      <c r="R1" s="593"/>
      <c r="S1" s="593"/>
    </row>
    <row r="2" spans="1:21" ht="13.5" x14ac:dyDescent="0.15">
      <c r="A2" s="768" t="s">
        <v>367</v>
      </c>
      <c r="B2" s="768"/>
      <c r="C2" s="768"/>
      <c r="D2" s="29"/>
      <c r="E2" s="29"/>
      <c r="F2" s="29"/>
      <c r="G2" s="29"/>
      <c r="H2" s="29"/>
      <c r="I2" s="247"/>
      <c r="O2" s="575"/>
      <c r="P2" s="575"/>
      <c r="S2" s="576" t="s">
        <v>241</v>
      </c>
    </row>
    <row r="3" spans="1:21" ht="23.25" customHeight="1" x14ac:dyDescent="0.15">
      <c r="A3" s="664" t="s">
        <v>440</v>
      </c>
      <c r="B3" s="665"/>
      <c r="C3" s="604" t="s">
        <v>368</v>
      </c>
      <c r="D3" s="598"/>
      <c r="E3" s="594"/>
      <c r="F3" s="604" t="s">
        <v>369</v>
      </c>
      <c r="G3" s="598"/>
      <c r="H3" s="594"/>
      <c r="I3" s="604" t="s">
        <v>370</v>
      </c>
      <c r="J3" s="598"/>
      <c r="K3" s="594"/>
      <c r="L3" s="604" t="s">
        <v>371</v>
      </c>
      <c r="M3" s="598"/>
      <c r="N3" s="598"/>
      <c r="O3" s="598"/>
      <c r="P3" s="594"/>
      <c r="Q3" s="604" t="s">
        <v>372</v>
      </c>
      <c r="R3" s="598"/>
      <c r="S3" s="598"/>
    </row>
    <row r="4" spans="1:21" ht="23.25" customHeight="1" x14ac:dyDescent="0.15">
      <c r="A4" s="666"/>
      <c r="B4" s="667"/>
      <c r="C4" s="573" t="s">
        <v>373</v>
      </c>
      <c r="D4" s="676" t="s">
        <v>374</v>
      </c>
      <c r="E4" s="677"/>
      <c r="F4" s="573" t="s">
        <v>373</v>
      </c>
      <c r="G4" s="676" t="s">
        <v>374</v>
      </c>
      <c r="H4" s="677"/>
      <c r="I4" s="573" t="s">
        <v>375</v>
      </c>
      <c r="J4" s="676" t="s">
        <v>376</v>
      </c>
      <c r="K4" s="677"/>
      <c r="L4" s="573" t="s">
        <v>377</v>
      </c>
      <c r="M4" s="676" t="s">
        <v>378</v>
      </c>
      <c r="N4" s="677"/>
      <c r="O4" s="676" t="s">
        <v>379</v>
      </c>
      <c r="P4" s="677"/>
      <c r="Q4" s="573" t="s">
        <v>373</v>
      </c>
      <c r="R4" s="676" t="s">
        <v>374</v>
      </c>
      <c r="S4" s="678"/>
    </row>
    <row r="5" spans="1:21" ht="23.25" customHeight="1" x14ac:dyDescent="0.15">
      <c r="A5" s="769" t="s">
        <v>401</v>
      </c>
      <c r="B5" s="662"/>
      <c r="C5" s="55">
        <v>42</v>
      </c>
      <c r="D5" s="759">
        <v>7524</v>
      </c>
      <c r="E5" s="760"/>
      <c r="F5" s="55">
        <v>162</v>
      </c>
      <c r="G5" s="759">
        <v>6188</v>
      </c>
      <c r="H5" s="760"/>
      <c r="I5" s="54">
        <v>17</v>
      </c>
      <c r="J5" s="759">
        <v>24</v>
      </c>
      <c r="K5" s="760"/>
      <c r="L5" s="54">
        <v>29</v>
      </c>
      <c r="M5" s="759">
        <v>1725</v>
      </c>
      <c r="N5" s="760"/>
      <c r="O5" s="759">
        <v>980</v>
      </c>
      <c r="P5" s="760"/>
      <c r="Q5" s="54">
        <v>1</v>
      </c>
      <c r="R5" s="759">
        <v>27</v>
      </c>
      <c r="S5" s="766"/>
    </row>
    <row r="6" spans="1:21" ht="23.25" customHeight="1" x14ac:dyDescent="0.15">
      <c r="A6" s="765">
        <v>26</v>
      </c>
      <c r="B6" s="657"/>
      <c r="C6" s="55">
        <v>42</v>
      </c>
      <c r="D6" s="755">
        <v>7541</v>
      </c>
      <c r="E6" s="756"/>
      <c r="F6" s="55">
        <v>160</v>
      </c>
      <c r="G6" s="755">
        <v>6133</v>
      </c>
      <c r="H6" s="756"/>
      <c r="I6" s="54">
        <v>17</v>
      </c>
      <c r="J6" s="755">
        <v>24</v>
      </c>
      <c r="K6" s="756"/>
      <c r="L6" s="54">
        <v>28</v>
      </c>
      <c r="M6" s="755">
        <v>1563</v>
      </c>
      <c r="N6" s="756"/>
      <c r="O6" s="755">
        <v>941</v>
      </c>
      <c r="P6" s="756"/>
      <c r="Q6" s="54">
        <v>1</v>
      </c>
      <c r="R6" s="755">
        <v>30</v>
      </c>
      <c r="S6" s="767"/>
    </row>
    <row r="7" spans="1:21" ht="23.25" customHeight="1" x14ac:dyDescent="0.15">
      <c r="A7" s="765">
        <v>27</v>
      </c>
      <c r="B7" s="657"/>
      <c r="C7" s="457">
        <v>37</v>
      </c>
      <c r="D7" s="755">
        <v>7388</v>
      </c>
      <c r="E7" s="756"/>
      <c r="F7" s="457">
        <v>158</v>
      </c>
      <c r="G7" s="755">
        <v>5920</v>
      </c>
      <c r="H7" s="756"/>
      <c r="I7" s="54">
        <v>17</v>
      </c>
      <c r="J7" s="755">
        <v>24</v>
      </c>
      <c r="K7" s="756"/>
      <c r="L7" s="54">
        <v>27</v>
      </c>
      <c r="M7" s="755">
        <v>1536</v>
      </c>
      <c r="N7" s="756"/>
      <c r="O7" s="755">
        <v>950</v>
      </c>
      <c r="P7" s="756"/>
      <c r="Q7" s="54">
        <v>1</v>
      </c>
      <c r="R7" s="755">
        <v>31</v>
      </c>
      <c r="S7" s="767"/>
    </row>
    <row r="8" spans="1:21" ht="23.25" customHeight="1" x14ac:dyDescent="0.15">
      <c r="A8" s="765">
        <v>28</v>
      </c>
      <c r="B8" s="657"/>
      <c r="C8" s="457">
        <v>36</v>
      </c>
      <c r="D8" s="755">
        <v>7109</v>
      </c>
      <c r="E8" s="756"/>
      <c r="F8" s="457">
        <v>158</v>
      </c>
      <c r="G8" s="755">
        <v>5989</v>
      </c>
      <c r="H8" s="756"/>
      <c r="I8" s="69">
        <v>17</v>
      </c>
      <c r="J8" s="755">
        <v>24</v>
      </c>
      <c r="K8" s="756"/>
      <c r="L8" s="69">
        <v>26</v>
      </c>
      <c r="M8" s="755">
        <v>1529</v>
      </c>
      <c r="N8" s="756"/>
      <c r="O8" s="755">
        <v>933</v>
      </c>
      <c r="P8" s="756"/>
      <c r="Q8" s="69">
        <v>2</v>
      </c>
      <c r="R8" s="755">
        <v>44</v>
      </c>
      <c r="S8" s="767"/>
    </row>
    <row r="9" spans="1:21" s="361" customFormat="1" ht="23.25" customHeight="1" x14ac:dyDescent="0.15">
      <c r="A9" s="765">
        <v>29</v>
      </c>
      <c r="B9" s="657"/>
      <c r="C9" s="311">
        <v>35</v>
      </c>
      <c r="D9" s="757">
        <v>7182</v>
      </c>
      <c r="E9" s="758"/>
      <c r="F9" s="311">
        <v>155</v>
      </c>
      <c r="G9" s="757">
        <v>5794</v>
      </c>
      <c r="H9" s="758"/>
      <c r="I9" s="455">
        <v>17</v>
      </c>
      <c r="J9" s="757">
        <v>24</v>
      </c>
      <c r="K9" s="758"/>
      <c r="L9" s="455">
        <v>26</v>
      </c>
      <c r="M9" s="757">
        <v>1527</v>
      </c>
      <c r="N9" s="758"/>
      <c r="O9" s="757">
        <v>904</v>
      </c>
      <c r="P9" s="758"/>
      <c r="Q9" s="455">
        <v>2</v>
      </c>
      <c r="R9" s="757">
        <v>44</v>
      </c>
      <c r="S9" s="764"/>
      <c r="T9" s="362"/>
    </row>
    <row r="10" spans="1:21" ht="13.5" x14ac:dyDescent="0.15">
      <c r="A10" s="430" t="s">
        <v>208</v>
      </c>
      <c r="B10" s="430"/>
      <c r="C10" s="430"/>
      <c r="D10" s="430"/>
      <c r="E10" s="430"/>
      <c r="F10" s="430"/>
      <c r="G10" s="430"/>
      <c r="H10" s="430"/>
      <c r="I10" s="430"/>
      <c r="J10" s="53"/>
    </row>
    <row r="12" spans="1:21" ht="25.9" customHeight="1" x14ac:dyDescent="0.15">
      <c r="A12" s="593" t="s">
        <v>261</v>
      </c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</row>
    <row r="13" spans="1:21" ht="13.5" x14ac:dyDescent="0.15">
      <c r="H13" s="8"/>
      <c r="I13" s="196"/>
      <c r="K13" s="66"/>
      <c r="O13" s="140"/>
      <c r="S13" s="575"/>
      <c r="T13" s="575"/>
      <c r="U13" s="576" t="s">
        <v>241</v>
      </c>
    </row>
    <row r="14" spans="1:21" ht="23.25" customHeight="1" x14ac:dyDescent="0.15">
      <c r="A14" s="744"/>
      <c r="B14" s="744"/>
      <c r="C14" s="744"/>
      <c r="D14" s="746" t="s">
        <v>316</v>
      </c>
      <c r="E14" s="600"/>
      <c r="F14" s="600"/>
      <c r="G14" s="600"/>
      <c r="H14" s="600"/>
      <c r="I14" s="601"/>
      <c r="J14" s="746" t="s">
        <v>334</v>
      </c>
      <c r="K14" s="600"/>
      <c r="L14" s="600"/>
      <c r="M14" s="600"/>
      <c r="N14" s="600"/>
      <c r="O14" s="600"/>
      <c r="P14" s="747" t="s">
        <v>386</v>
      </c>
      <c r="Q14" s="748"/>
      <c r="R14" s="748"/>
      <c r="S14" s="748"/>
      <c r="T14" s="748"/>
      <c r="U14" s="748"/>
    </row>
    <row r="15" spans="1:21" ht="23.25" customHeight="1" x14ac:dyDescent="0.15">
      <c r="A15" s="745"/>
      <c r="B15" s="745"/>
      <c r="C15" s="745"/>
      <c r="D15" s="566" t="s">
        <v>143</v>
      </c>
      <c r="E15" s="567" t="s">
        <v>272</v>
      </c>
      <c r="F15" s="528" t="s">
        <v>144</v>
      </c>
      <c r="G15" s="568" t="s">
        <v>145</v>
      </c>
      <c r="H15" s="528" t="s">
        <v>146</v>
      </c>
      <c r="I15" s="577" t="s">
        <v>27</v>
      </c>
      <c r="J15" s="566" t="s">
        <v>143</v>
      </c>
      <c r="K15" s="567" t="s">
        <v>272</v>
      </c>
      <c r="L15" s="528" t="s">
        <v>144</v>
      </c>
      <c r="M15" s="568" t="s">
        <v>145</v>
      </c>
      <c r="N15" s="528" t="s">
        <v>146</v>
      </c>
      <c r="O15" s="568" t="s">
        <v>27</v>
      </c>
      <c r="P15" s="569" t="s">
        <v>143</v>
      </c>
      <c r="Q15" s="570" t="s">
        <v>272</v>
      </c>
      <c r="R15" s="571" t="s">
        <v>144</v>
      </c>
      <c r="S15" s="572" t="s">
        <v>145</v>
      </c>
      <c r="T15" s="571" t="s">
        <v>146</v>
      </c>
      <c r="U15" s="572" t="s">
        <v>27</v>
      </c>
    </row>
    <row r="16" spans="1:21" ht="23.25" customHeight="1" x14ac:dyDescent="0.15">
      <c r="A16" s="671" t="s">
        <v>444</v>
      </c>
      <c r="B16" s="629" t="s">
        <v>147</v>
      </c>
      <c r="C16" s="630"/>
      <c r="D16" s="535"/>
      <c r="E16" s="536">
        <v>5</v>
      </c>
      <c r="F16" s="119"/>
      <c r="G16" s="119">
        <v>9</v>
      </c>
      <c r="H16" s="119">
        <v>7</v>
      </c>
      <c r="I16" s="578">
        <v>21</v>
      </c>
      <c r="J16" s="535"/>
      <c r="K16" s="536">
        <v>6</v>
      </c>
      <c r="L16" s="119"/>
      <c r="M16" s="119">
        <v>9</v>
      </c>
      <c r="N16" s="119">
        <v>7</v>
      </c>
      <c r="O16" s="537">
        <v>22</v>
      </c>
      <c r="P16" s="538"/>
      <c r="Q16" s="539">
        <v>6</v>
      </c>
      <c r="R16" s="540"/>
      <c r="S16" s="540">
        <v>9</v>
      </c>
      <c r="T16" s="540">
        <v>7</v>
      </c>
      <c r="U16" s="541">
        <v>22</v>
      </c>
    </row>
    <row r="17" spans="1:21" ht="23.25" customHeight="1" x14ac:dyDescent="0.15">
      <c r="A17" s="657"/>
      <c r="B17" s="629" t="s">
        <v>148</v>
      </c>
      <c r="C17" s="630"/>
      <c r="D17" s="542"/>
      <c r="E17" s="543"/>
      <c r="F17" s="544"/>
      <c r="G17" s="544">
        <v>14</v>
      </c>
      <c r="H17" s="544">
        <v>12</v>
      </c>
      <c r="I17" s="579">
        <v>26</v>
      </c>
      <c r="J17" s="542"/>
      <c r="K17" s="543"/>
      <c r="L17" s="544"/>
      <c r="M17" s="544">
        <v>14</v>
      </c>
      <c r="N17" s="544">
        <v>12</v>
      </c>
      <c r="O17" s="545">
        <v>26</v>
      </c>
      <c r="P17" s="546"/>
      <c r="Q17" s="547"/>
      <c r="R17" s="548"/>
      <c r="S17" s="548">
        <v>14</v>
      </c>
      <c r="T17" s="548">
        <v>12</v>
      </c>
      <c r="U17" s="549">
        <v>26</v>
      </c>
    </row>
    <row r="18" spans="1:21" ht="23.25" customHeight="1" x14ac:dyDescent="0.15">
      <c r="A18" s="657"/>
      <c r="B18" s="629" t="s">
        <v>149</v>
      </c>
      <c r="C18" s="630"/>
      <c r="D18" s="542"/>
      <c r="E18" s="543"/>
      <c r="F18" s="544"/>
      <c r="G18" s="544">
        <v>19</v>
      </c>
      <c r="H18" s="544">
        <v>16</v>
      </c>
      <c r="I18" s="579">
        <v>35</v>
      </c>
      <c r="J18" s="542"/>
      <c r="K18" s="543"/>
      <c r="L18" s="544"/>
      <c r="M18" s="544">
        <v>19</v>
      </c>
      <c r="N18" s="544">
        <v>16</v>
      </c>
      <c r="O18" s="545">
        <v>35</v>
      </c>
      <c r="P18" s="546"/>
      <c r="Q18" s="547"/>
      <c r="R18" s="548"/>
      <c r="S18" s="548">
        <v>19</v>
      </c>
      <c r="T18" s="548">
        <v>17</v>
      </c>
      <c r="U18" s="549">
        <v>36</v>
      </c>
    </row>
    <row r="19" spans="1:21" ht="23.25" customHeight="1" x14ac:dyDescent="0.15">
      <c r="A19" s="657"/>
      <c r="B19" s="629" t="s">
        <v>150</v>
      </c>
      <c r="C19" s="630"/>
      <c r="D19" s="542"/>
      <c r="E19" s="543"/>
      <c r="F19" s="544"/>
      <c r="G19" s="544">
        <v>10</v>
      </c>
      <c r="H19" s="544">
        <v>33</v>
      </c>
      <c r="I19" s="579">
        <v>43</v>
      </c>
      <c r="J19" s="542"/>
      <c r="K19" s="543"/>
      <c r="L19" s="544"/>
      <c r="M19" s="544">
        <v>10</v>
      </c>
      <c r="N19" s="544">
        <v>33</v>
      </c>
      <c r="O19" s="545">
        <v>43</v>
      </c>
      <c r="P19" s="546"/>
      <c r="Q19" s="547"/>
      <c r="R19" s="548"/>
      <c r="S19" s="548">
        <v>10</v>
      </c>
      <c r="T19" s="548">
        <v>33</v>
      </c>
      <c r="U19" s="549">
        <v>43</v>
      </c>
    </row>
    <row r="20" spans="1:21" ht="23.25" customHeight="1" x14ac:dyDescent="0.15">
      <c r="A20" s="657"/>
      <c r="B20" s="629" t="s">
        <v>151</v>
      </c>
      <c r="C20" s="630"/>
      <c r="D20" s="542"/>
      <c r="E20" s="543"/>
      <c r="F20" s="544"/>
      <c r="G20" s="544">
        <v>2</v>
      </c>
      <c r="H20" s="544">
        <v>4</v>
      </c>
      <c r="I20" s="579">
        <v>6</v>
      </c>
      <c r="J20" s="542"/>
      <c r="K20" s="543"/>
      <c r="L20" s="544"/>
      <c r="M20" s="544">
        <v>2</v>
      </c>
      <c r="N20" s="544">
        <v>4</v>
      </c>
      <c r="O20" s="545">
        <v>6</v>
      </c>
      <c r="P20" s="546"/>
      <c r="Q20" s="547"/>
      <c r="R20" s="548"/>
      <c r="S20" s="548">
        <v>2</v>
      </c>
      <c r="T20" s="548">
        <v>4</v>
      </c>
      <c r="U20" s="549">
        <v>6</v>
      </c>
    </row>
    <row r="21" spans="1:21" ht="23.25" customHeight="1" x14ac:dyDescent="0.15">
      <c r="A21" s="657"/>
      <c r="B21" s="629" t="s">
        <v>441</v>
      </c>
      <c r="C21" s="630"/>
      <c r="D21" s="542"/>
      <c r="E21" s="543"/>
      <c r="F21" s="544"/>
      <c r="G21" s="544">
        <v>3</v>
      </c>
      <c r="H21" s="544">
        <v>6</v>
      </c>
      <c r="I21" s="579">
        <v>9</v>
      </c>
      <c r="J21" s="542"/>
      <c r="K21" s="543"/>
      <c r="L21" s="544"/>
      <c r="M21" s="544">
        <v>3</v>
      </c>
      <c r="N21" s="544">
        <v>6</v>
      </c>
      <c r="O21" s="545">
        <v>9</v>
      </c>
      <c r="P21" s="546"/>
      <c r="Q21" s="547"/>
      <c r="R21" s="548"/>
      <c r="S21" s="548">
        <v>3</v>
      </c>
      <c r="T21" s="548">
        <v>6</v>
      </c>
      <c r="U21" s="549">
        <v>9</v>
      </c>
    </row>
    <row r="22" spans="1:21" ht="23.25" customHeight="1" x14ac:dyDescent="0.15">
      <c r="A22" s="657"/>
      <c r="B22" s="629" t="s">
        <v>442</v>
      </c>
      <c r="C22" s="630"/>
      <c r="D22" s="542"/>
      <c r="E22" s="543"/>
      <c r="F22" s="544"/>
      <c r="G22" s="544"/>
      <c r="H22" s="544">
        <v>9</v>
      </c>
      <c r="I22" s="579">
        <v>9</v>
      </c>
      <c r="J22" s="542"/>
      <c r="K22" s="543"/>
      <c r="L22" s="544"/>
      <c r="M22" s="544"/>
      <c r="N22" s="544">
        <v>9</v>
      </c>
      <c r="O22" s="545">
        <v>9</v>
      </c>
      <c r="P22" s="546"/>
      <c r="Q22" s="547"/>
      <c r="R22" s="548"/>
      <c r="S22" s="548"/>
      <c r="T22" s="548">
        <v>11</v>
      </c>
      <c r="U22" s="549">
        <v>11</v>
      </c>
    </row>
    <row r="23" spans="1:21" ht="23.25" customHeight="1" x14ac:dyDescent="0.15">
      <c r="A23" s="671" t="s">
        <v>445</v>
      </c>
      <c r="B23" s="762" t="s">
        <v>443</v>
      </c>
      <c r="C23" s="763"/>
      <c r="D23" s="542"/>
      <c r="E23" s="543"/>
      <c r="F23" s="550"/>
      <c r="G23" s="544"/>
      <c r="H23" s="544">
        <v>8</v>
      </c>
      <c r="I23" s="579">
        <v>8</v>
      </c>
      <c r="J23" s="542"/>
      <c r="K23" s="543"/>
      <c r="L23" s="550"/>
      <c r="M23" s="544"/>
      <c r="N23" s="544">
        <v>8</v>
      </c>
      <c r="O23" s="545">
        <v>8</v>
      </c>
      <c r="P23" s="546"/>
      <c r="Q23" s="547"/>
      <c r="R23" s="551"/>
      <c r="S23" s="548"/>
      <c r="T23" s="548">
        <v>8</v>
      </c>
      <c r="U23" s="549">
        <v>8</v>
      </c>
    </row>
    <row r="24" spans="1:21" ht="23.25" customHeight="1" x14ac:dyDescent="0.15">
      <c r="A24" s="659"/>
      <c r="B24" s="762" t="s">
        <v>446</v>
      </c>
      <c r="C24" s="763"/>
      <c r="D24" s="542">
        <v>2</v>
      </c>
      <c r="E24" s="543"/>
      <c r="F24" s="552" t="s">
        <v>352</v>
      </c>
      <c r="G24" s="544">
        <v>1</v>
      </c>
      <c r="H24" s="544">
        <v>12</v>
      </c>
      <c r="I24" s="579">
        <v>16</v>
      </c>
      <c r="J24" s="542">
        <v>2</v>
      </c>
      <c r="K24" s="543"/>
      <c r="L24" s="552" t="s">
        <v>352</v>
      </c>
      <c r="M24" s="544">
        <v>1</v>
      </c>
      <c r="N24" s="544">
        <v>12</v>
      </c>
      <c r="O24" s="545">
        <v>16</v>
      </c>
      <c r="P24" s="546">
        <v>2</v>
      </c>
      <c r="Q24" s="547"/>
      <c r="R24" s="553" t="s">
        <v>352</v>
      </c>
      <c r="S24" s="548">
        <v>1</v>
      </c>
      <c r="T24" s="548">
        <v>12</v>
      </c>
      <c r="U24" s="549">
        <v>16</v>
      </c>
    </row>
    <row r="25" spans="1:21" ht="23.25" customHeight="1" x14ac:dyDescent="0.15">
      <c r="A25" s="671" t="s">
        <v>152</v>
      </c>
      <c r="B25" s="629" t="s">
        <v>153</v>
      </c>
      <c r="C25" s="630"/>
      <c r="D25" s="542"/>
      <c r="E25" s="543"/>
      <c r="F25" s="544"/>
      <c r="G25" s="544">
        <v>1</v>
      </c>
      <c r="H25" s="544">
        <v>4</v>
      </c>
      <c r="I25" s="579">
        <v>5</v>
      </c>
      <c r="J25" s="542"/>
      <c r="K25" s="543"/>
      <c r="L25" s="544"/>
      <c r="M25" s="544">
        <v>1</v>
      </c>
      <c r="N25" s="544">
        <v>4</v>
      </c>
      <c r="O25" s="545">
        <v>5</v>
      </c>
      <c r="P25" s="546"/>
      <c r="Q25" s="547"/>
      <c r="R25" s="548"/>
      <c r="S25" s="548">
        <v>1</v>
      </c>
      <c r="T25" s="548">
        <v>4</v>
      </c>
      <c r="U25" s="549">
        <v>5</v>
      </c>
    </row>
    <row r="26" spans="1:21" ht="23.25" customHeight="1" x14ac:dyDescent="0.15">
      <c r="A26" s="659"/>
      <c r="B26" s="629" t="s">
        <v>447</v>
      </c>
      <c r="C26" s="630"/>
      <c r="D26" s="554"/>
      <c r="E26" s="64"/>
      <c r="F26" s="47"/>
      <c r="G26" s="47">
        <v>5</v>
      </c>
      <c r="H26" s="47">
        <v>10</v>
      </c>
      <c r="I26" s="580">
        <v>15</v>
      </c>
      <c r="J26" s="554"/>
      <c r="K26" s="64"/>
      <c r="L26" s="47"/>
      <c r="M26" s="47">
        <v>5</v>
      </c>
      <c r="N26" s="47">
        <v>10</v>
      </c>
      <c r="O26" s="555">
        <v>15</v>
      </c>
      <c r="P26" s="556"/>
      <c r="Q26" s="557"/>
      <c r="R26" s="558"/>
      <c r="S26" s="558">
        <v>5</v>
      </c>
      <c r="T26" s="558">
        <v>10</v>
      </c>
      <c r="U26" s="189">
        <v>15</v>
      </c>
    </row>
    <row r="27" spans="1:21" ht="23.25" customHeight="1" x14ac:dyDescent="0.15">
      <c r="A27" s="598" t="s">
        <v>439</v>
      </c>
      <c r="B27" s="598"/>
      <c r="C27" s="598"/>
      <c r="D27" s="559">
        <v>2</v>
      </c>
      <c r="E27" s="560">
        <v>5</v>
      </c>
      <c r="F27" s="561" t="s">
        <v>352</v>
      </c>
      <c r="G27" s="149">
        <v>64</v>
      </c>
      <c r="H27" s="149">
        <v>121</v>
      </c>
      <c r="I27" s="581">
        <v>193</v>
      </c>
      <c r="J27" s="559">
        <v>2</v>
      </c>
      <c r="K27" s="560">
        <v>6</v>
      </c>
      <c r="L27" s="561" t="s">
        <v>352</v>
      </c>
      <c r="M27" s="149">
        <v>64</v>
      </c>
      <c r="N27" s="149">
        <v>121</v>
      </c>
      <c r="O27" s="562">
        <v>194</v>
      </c>
      <c r="P27" s="563">
        <v>2</v>
      </c>
      <c r="Q27" s="564">
        <v>6</v>
      </c>
      <c r="R27" s="565" t="s">
        <v>352</v>
      </c>
      <c r="S27" s="147">
        <v>64</v>
      </c>
      <c r="T27" s="802">
        <v>124</v>
      </c>
      <c r="U27" s="803">
        <v>197</v>
      </c>
    </row>
    <row r="28" spans="1:21" ht="13.5" x14ac:dyDescent="0.15">
      <c r="A28" s="53" t="s">
        <v>118</v>
      </c>
      <c r="B28" s="248"/>
      <c r="C28" s="248"/>
      <c r="D28" s="248"/>
      <c r="E28" s="248"/>
      <c r="F28" s="248"/>
      <c r="G28" s="248"/>
      <c r="H28" s="8"/>
      <c r="I28" s="65"/>
      <c r="J28" s="116"/>
      <c r="K28" s="8"/>
      <c r="L28" s="8"/>
      <c r="M28" s="8"/>
      <c r="N28" s="8"/>
      <c r="O28" s="8"/>
      <c r="P28" s="116"/>
      <c r="Q28" s="8"/>
      <c r="R28" s="8"/>
      <c r="S28" s="8"/>
      <c r="T28" s="8"/>
      <c r="U28" s="8"/>
    </row>
    <row r="29" spans="1:21" ht="13.5" x14ac:dyDescent="0.15">
      <c r="A29" s="9" t="s">
        <v>324</v>
      </c>
      <c r="B29" s="10"/>
      <c r="C29" s="10"/>
      <c r="D29" s="10"/>
      <c r="E29" s="10"/>
      <c r="F29" s="10"/>
      <c r="G29" s="10"/>
      <c r="H29" s="8"/>
      <c r="I29" s="65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 ht="13.5" x14ac:dyDescent="0.15">
      <c r="A30" s="9" t="s">
        <v>323</v>
      </c>
      <c r="B30" s="10"/>
      <c r="C30" s="10"/>
      <c r="D30" s="10"/>
      <c r="E30" s="10"/>
      <c r="F30" s="10"/>
      <c r="G30" s="10"/>
      <c r="H30" s="8"/>
      <c r="I30" s="65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17.25" customHeight="1" x14ac:dyDescent="0.15"/>
    <row r="32" spans="1:21" ht="26.25" customHeight="1" x14ac:dyDescent="0.15">
      <c r="A32" s="593" t="s">
        <v>260</v>
      </c>
      <c r="B32" s="593"/>
      <c r="C32" s="593"/>
      <c r="D32" s="593"/>
      <c r="E32" s="593"/>
      <c r="F32" s="593"/>
      <c r="G32" s="593"/>
      <c r="H32" s="593"/>
      <c r="I32" s="593"/>
      <c r="J32" s="593"/>
      <c r="K32" s="593"/>
      <c r="L32" s="593"/>
      <c r="M32" s="593"/>
      <c r="N32" s="593"/>
      <c r="O32" s="593"/>
      <c r="P32" s="593"/>
      <c r="Q32" s="593"/>
    </row>
    <row r="33" spans="1:17" ht="13.5" x14ac:dyDescent="0.15">
      <c r="A33" s="472"/>
      <c r="B33" s="472"/>
      <c r="C33" s="158"/>
      <c r="D33" s="158"/>
      <c r="E33" s="158"/>
      <c r="F33" s="158"/>
      <c r="K33" s="66"/>
      <c r="L33" s="472"/>
      <c r="N33" s="761" t="s">
        <v>438</v>
      </c>
      <c r="O33" s="761"/>
      <c r="P33" s="761"/>
      <c r="Q33" s="761"/>
    </row>
    <row r="34" spans="1:17" ht="23.25" customHeight="1" x14ac:dyDescent="0.15">
      <c r="A34" s="598" t="s">
        <v>120</v>
      </c>
      <c r="B34" s="594"/>
      <c r="C34" s="604" t="s">
        <v>279</v>
      </c>
      <c r="D34" s="598"/>
      <c r="E34" s="594"/>
      <c r="F34" s="604" t="s">
        <v>283</v>
      </c>
      <c r="G34" s="598"/>
      <c r="H34" s="594"/>
      <c r="I34" s="604" t="s">
        <v>316</v>
      </c>
      <c r="J34" s="598"/>
      <c r="K34" s="594"/>
      <c r="L34" s="604" t="s">
        <v>334</v>
      </c>
      <c r="M34" s="598"/>
      <c r="N34" s="594"/>
      <c r="O34" s="604" t="s">
        <v>386</v>
      </c>
      <c r="P34" s="598"/>
      <c r="Q34" s="598"/>
    </row>
    <row r="35" spans="1:17" ht="23.25" customHeight="1" x14ac:dyDescent="0.15">
      <c r="A35" s="664" t="s">
        <v>154</v>
      </c>
      <c r="B35" s="665"/>
      <c r="C35" s="749">
        <v>22041</v>
      </c>
      <c r="D35" s="750"/>
      <c r="E35" s="751"/>
      <c r="F35" s="749">
        <v>19059</v>
      </c>
      <c r="G35" s="750"/>
      <c r="H35" s="751"/>
      <c r="I35" s="749">
        <v>18470</v>
      </c>
      <c r="J35" s="750"/>
      <c r="K35" s="751"/>
      <c r="L35" s="749">
        <v>17207</v>
      </c>
      <c r="M35" s="750"/>
      <c r="N35" s="751"/>
      <c r="O35" s="749">
        <v>12648</v>
      </c>
      <c r="P35" s="750"/>
      <c r="Q35" s="750"/>
    </row>
    <row r="36" spans="1:17" ht="23.25" customHeight="1" x14ac:dyDescent="0.15">
      <c r="A36" s="666" t="s">
        <v>155</v>
      </c>
      <c r="B36" s="667"/>
      <c r="C36" s="752">
        <v>389891</v>
      </c>
      <c r="D36" s="753"/>
      <c r="E36" s="754"/>
      <c r="F36" s="752">
        <v>408950</v>
      </c>
      <c r="G36" s="753"/>
      <c r="H36" s="754"/>
      <c r="I36" s="752">
        <v>427420</v>
      </c>
      <c r="J36" s="753"/>
      <c r="K36" s="754"/>
      <c r="L36" s="752">
        <v>444627</v>
      </c>
      <c r="M36" s="753"/>
      <c r="N36" s="754"/>
      <c r="O36" s="752">
        <f>444627+O35</f>
        <v>457275</v>
      </c>
      <c r="P36" s="753"/>
      <c r="Q36" s="753"/>
    </row>
    <row r="37" spans="1:17" s="8" customFormat="1" ht="20.25" customHeight="1" x14ac:dyDescent="0.15">
      <c r="A37" s="430" t="s">
        <v>156</v>
      </c>
      <c r="B37" s="426"/>
      <c r="C37" s="426"/>
      <c r="D37" s="426"/>
      <c r="E37" s="426"/>
      <c r="F37" s="426"/>
      <c r="G37" s="16"/>
    </row>
  </sheetData>
  <mergeCells count="89">
    <mergeCell ref="A1:S1"/>
    <mergeCell ref="R5:S5"/>
    <mergeCell ref="R6:S6"/>
    <mergeCell ref="R7:S7"/>
    <mergeCell ref="R8:S8"/>
    <mergeCell ref="A2:C2"/>
    <mergeCell ref="A3:B4"/>
    <mergeCell ref="A5:B5"/>
    <mergeCell ref="A6:B6"/>
    <mergeCell ref="A7:B7"/>
    <mergeCell ref="A8:B8"/>
    <mergeCell ref="O5:P5"/>
    <mergeCell ref="O6:P6"/>
    <mergeCell ref="O7:P7"/>
    <mergeCell ref="O8:P8"/>
    <mergeCell ref="G8:H8"/>
    <mergeCell ref="R9:S9"/>
    <mergeCell ref="B16:C16"/>
    <mergeCell ref="B17:C17"/>
    <mergeCell ref="B18:C18"/>
    <mergeCell ref="B19:C19"/>
    <mergeCell ref="A9:B9"/>
    <mergeCell ref="O9:P9"/>
    <mergeCell ref="G9:H9"/>
    <mergeCell ref="M9:N9"/>
    <mergeCell ref="J9:K9"/>
    <mergeCell ref="A16:A22"/>
    <mergeCell ref="A34:B34"/>
    <mergeCell ref="A35:B35"/>
    <mergeCell ref="A36:B36"/>
    <mergeCell ref="A32:Q32"/>
    <mergeCell ref="N33:Q33"/>
    <mergeCell ref="O34:Q34"/>
    <mergeCell ref="O35:Q35"/>
    <mergeCell ref="O36:Q36"/>
    <mergeCell ref="I34:K34"/>
    <mergeCell ref="I35:K35"/>
    <mergeCell ref="I36:K36"/>
    <mergeCell ref="L34:N34"/>
    <mergeCell ref="L35:N35"/>
    <mergeCell ref="L36:N36"/>
    <mergeCell ref="J5:K5"/>
    <mergeCell ref="J6:K6"/>
    <mergeCell ref="J7:K7"/>
    <mergeCell ref="J8:K8"/>
    <mergeCell ref="M4:N4"/>
    <mergeCell ref="M5:N5"/>
    <mergeCell ref="M6:N6"/>
    <mergeCell ref="M7:N7"/>
    <mergeCell ref="M8:N8"/>
    <mergeCell ref="D8:E8"/>
    <mergeCell ref="D9:E9"/>
    <mergeCell ref="F3:H3"/>
    <mergeCell ref="G4:H4"/>
    <mergeCell ref="G5:H5"/>
    <mergeCell ref="G6:H6"/>
    <mergeCell ref="G7:H7"/>
    <mergeCell ref="C3:E3"/>
    <mergeCell ref="D4:E4"/>
    <mergeCell ref="D5:E5"/>
    <mergeCell ref="D6:E6"/>
    <mergeCell ref="D7:E7"/>
    <mergeCell ref="C34:E34"/>
    <mergeCell ref="C35:E35"/>
    <mergeCell ref="C36:E36"/>
    <mergeCell ref="F34:H34"/>
    <mergeCell ref="F35:H35"/>
    <mergeCell ref="F36:H36"/>
    <mergeCell ref="A23:A24"/>
    <mergeCell ref="A25:A26"/>
    <mergeCell ref="A27:C27"/>
    <mergeCell ref="A12:U12"/>
    <mergeCell ref="A14:C15"/>
    <mergeCell ref="D14:I14"/>
    <mergeCell ref="J14:O14"/>
    <mergeCell ref="P14:U14"/>
    <mergeCell ref="B25:C25"/>
    <mergeCell ref="B26:C26"/>
    <mergeCell ref="B20:C20"/>
    <mergeCell ref="B21:C21"/>
    <mergeCell ref="B22:C22"/>
    <mergeCell ref="B23:C23"/>
    <mergeCell ref="B24:C24"/>
    <mergeCell ref="I3:K3"/>
    <mergeCell ref="O4:P4"/>
    <mergeCell ref="L3:P3"/>
    <mergeCell ref="Q3:S3"/>
    <mergeCell ref="R4:S4"/>
    <mergeCell ref="J4:K4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9"/>
  <sheetViews>
    <sheetView view="pageBreakPreview" zoomScaleNormal="100" zoomScaleSheetLayoutView="100" workbookViewId="0">
      <selection sqref="A1:K1"/>
    </sheetView>
  </sheetViews>
  <sheetFormatPr defaultRowHeight="13.5" x14ac:dyDescent="0.15"/>
  <cols>
    <col min="1" max="1" width="9.625" style="197" customWidth="1"/>
    <col min="2" max="5" width="7.625" style="197" customWidth="1"/>
    <col min="6" max="6" width="8.75" style="197" customWidth="1"/>
    <col min="7" max="11" width="7.625" style="197" customWidth="1"/>
    <col min="12" max="12" width="12.5" style="197" customWidth="1"/>
    <col min="13" max="16" width="9" style="198"/>
    <col min="17" max="16384" width="9" style="197"/>
  </cols>
  <sheetData>
    <row r="1" spans="1:14" ht="18.75" x14ac:dyDescent="0.15">
      <c r="A1" s="772" t="s">
        <v>259</v>
      </c>
      <c r="B1" s="772"/>
      <c r="C1" s="772"/>
      <c r="D1" s="772"/>
      <c r="E1" s="772"/>
      <c r="F1" s="772"/>
      <c r="G1" s="772"/>
      <c r="H1" s="772"/>
      <c r="I1" s="772"/>
      <c r="J1" s="772"/>
      <c r="K1" s="772"/>
    </row>
    <row r="2" spans="1:14" ht="15.75" customHeight="1" x14ac:dyDescent="0.15">
      <c r="A2" s="218"/>
      <c r="B2" s="218"/>
      <c r="C2" s="218"/>
      <c r="D2" s="218"/>
      <c r="E2" s="218"/>
      <c r="F2" s="218"/>
      <c r="G2" s="218"/>
      <c r="H2" s="218"/>
      <c r="I2" s="218"/>
      <c r="J2" s="201"/>
      <c r="K2" s="217" t="s">
        <v>31</v>
      </c>
    </row>
    <row r="3" spans="1:14" ht="27.75" customHeight="1" x14ac:dyDescent="0.15">
      <c r="A3" s="775" t="s">
        <v>358</v>
      </c>
      <c r="B3" s="776" t="s">
        <v>357</v>
      </c>
      <c r="C3" s="773"/>
      <c r="D3" s="773" t="s">
        <v>12</v>
      </c>
      <c r="E3" s="773"/>
      <c r="F3" s="773" t="s">
        <v>356</v>
      </c>
      <c r="G3" s="774"/>
      <c r="H3" s="773" t="s">
        <v>355</v>
      </c>
      <c r="I3" s="773"/>
      <c r="J3" s="776" t="s">
        <v>354</v>
      </c>
      <c r="K3" s="774"/>
    </row>
    <row r="4" spans="1:14" ht="21" customHeight="1" x14ac:dyDescent="0.15">
      <c r="A4" s="775"/>
      <c r="B4" s="316" t="s">
        <v>13</v>
      </c>
      <c r="C4" s="316" t="s">
        <v>14</v>
      </c>
      <c r="D4" s="316" t="s">
        <v>13</v>
      </c>
      <c r="E4" s="316" t="s">
        <v>14</v>
      </c>
      <c r="F4" s="316" t="s">
        <v>13</v>
      </c>
      <c r="G4" s="317" t="s">
        <v>14</v>
      </c>
      <c r="H4" s="316" t="s">
        <v>13</v>
      </c>
      <c r="I4" s="316" t="s">
        <v>14</v>
      </c>
      <c r="J4" s="316" t="s">
        <v>13</v>
      </c>
      <c r="K4" s="317" t="s">
        <v>14</v>
      </c>
      <c r="M4" s="211"/>
      <c r="N4" s="211"/>
    </row>
    <row r="5" spans="1:14" s="198" customFormat="1" ht="21" customHeight="1" x14ac:dyDescent="0.15">
      <c r="A5" s="210" t="s">
        <v>401</v>
      </c>
      <c r="B5" s="209">
        <v>1654</v>
      </c>
      <c r="C5" s="208">
        <v>22295</v>
      </c>
      <c r="D5" s="209">
        <v>590</v>
      </c>
      <c r="E5" s="208">
        <v>14302</v>
      </c>
      <c r="F5" s="207">
        <v>530</v>
      </c>
      <c r="G5" s="209">
        <v>27198</v>
      </c>
      <c r="H5" s="208">
        <v>1511</v>
      </c>
      <c r="I5" s="209">
        <v>22434</v>
      </c>
      <c r="J5" s="208">
        <v>360</v>
      </c>
      <c r="K5" s="207">
        <v>5726</v>
      </c>
      <c r="L5" s="216"/>
      <c r="M5" s="204"/>
      <c r="N5" s="204"/>
    </row>
    <row r="6" spans="1:14" s="198" customFormat="1" ht="21" customHeight="1" x14ac:dyDescent="0.15">
      <c r="A6" s="210">
        <v>26</v>
      </c>
      <c r="B6" s="209">
        <v>1739</v>
      </c>
      <c r="C6" s="208">
        <v>25411</v>
      </c>
      <c r="D6" s="209">
        <v>625</v>
      </c>
      <c r="E6" s="208">
        <v>15141</v>
      </c>
      <c r="F6" s="207">
        <v>523</v>
      </c>
      <c r="G6" s="209">
        <v>27439</v>
      </c>
      <c r="H6" s="208">
        <v>1455</v>
      </c>
      <c r="I6" s="209">
        <v>22904</v>
      </c>
      <c r="J6" s="208">
        <v>355</v>
      </c>
      <c r="K6" s="207">
        <v>6006</v>
      </c>
      <c r="L6" s="216"/>
      <c r="M6" s="204"/>
      <c r="N6" s="204"/>
    </row>
    <row r="7" spans="1:14" s="198" customFormat="1" ht="21" customHeight="1" x14ac:dyDescent="0.15">
      <c r="A7" s="249">
        <v>27</v>
      </c>
      <c r="B7" s="250">
        <v>1639</v>
      </c>
      <c r="C7" s="251">
        <v>24688</v>
      </c>
      <c r="D7" s="250">
        <v>616</v>
      </c>
      <c r="E7" s="251">
        <v>12606</v>
      </c>
      <c r="F7" s="252">
        <v>571</v>
      </c>
      <c r="G7" s="250">
        <v>26272</v>
      </c>
      <c r="H7" s="251">
        <v>1501</v>
      </c>
      <c r="I7" s="250">
        <v>22215</v>
      </c>
      <c r="J7" s="251">
        <v>432</v>
      </c>
      <c r="K7" s="252">
        <v>6091</v>
      </c>
      <c r="L7" s="216"/>
      <c r="M7" s="204"/>
      <c r="N7" s="204"/>
    </row>
    <row r="8" spans="1:14" s="198" customFormat="1" ht="21" customHeight="1" x14ac:dyDescent="0.15">
      <c r="A8" s="249">
        <v>28</v>
      </c>
      <c r="B8" s="250">
        <v>1742</v>
      </c>
      <c r="C8" s="251">
        <v>24836</v>
      </c>
      <c r="D8" s="250">
        <v>635</v>
      </c>
      <c r="E8" s="251">
        <v>14333</v>
      </c>
      <c r="F8" s="252">
        <v>604</v>
      </c>
      <c r="G8" s="250">
        <v>25157</v>
      </c>
      <c r="H8" s="251">
        <v>1520</v>
      </c>
      <c r="I8" s="250">
        <v>21224</v>
      </c>
      <c r="J8" s="251">
        <v>389</v>
      </c>
      <c r="K8" s="252">
        <v>5400</v>
      </c>
      <c r="L8" s="216"/>
      <c r="M8" s="204"/>
      <c r="N8" s="204"/>
    </row>
    <row r="9" spans="1:14" s="203" customFormat="1" ht="21" customHeight="1" x14ac:dyDescent="0.15">
      <c r="A9" s="363">
        <v>29</v>
      </c>
      <c r="B9" s="364">
        <v>1647</v>
      </c>
      <c r="C9" s="365">
        <v>25359</v>
      </c>
      <c r="D9" s="364">
        <v>663</v>
      </c>
      <c r="E9" s="365">
        <v>16729</v>
      </c>
      <c r="F9" s="366">
        <v>563</v>
      </c>
      <c r="G9" s="364">
        <v>27459</v>
      </c>
      <c r="H9" s="365">
        <v>1344</v>
      </c>
      <c r="I9" s="364">
        <v>21415</v>
      </c>
      <c r="J9" s="365">
        <v>365</v>
      </c>
      <c r="K9" s="366">
        <v>5941</v>
      </c>
      <c r="L9" s="215"/>
      <c r="M9" s="367"/>
      <c r="N9" s="367"/>
    </row>
    <row r="10" spans="1:14" ht="21" customHeight="1" x14ac:dyDescent="0.15">
      <c r="A10" s="214"/>
      <c r="B10" s="208"/>
      <c r="C10" s="208"/>
      <c r="D10" s="208"/>
      <c r="E10" s="208"/>
      <c r="F10" s="208"/>
      <c r="G10" s="208"/>
      <c r="H10" s="208"/>
      <c r="I10" s="208"/>
      <c r="J10" s="208"/>
      <c r="K10" s="208"/>
    </row>
    <row r="11" spans="1:14" ht="24" customHeight="1" x14ac:dyDescent="0.15">
      <c r="A11" s="770" t="s">
        <v>353</v>
      </c>
      <c r="B11" s="777" t="s">
        <v>15</v>
      </c>
      <c r="C11" s="779"/>
      <c r="D11" s="777" t="s">
        <v>16</v>
      </c>
      <c r="E11" s="779"/>
      <c r="F11" s="777" t="s">
        <v>17</v>
      </c>
      <c r="G11" s="779"/>
      <c r="H11" s="780" t="s">
        <v>252</v>
      </c>
      <c r="I11" s="781"/>
      <c r="J11" s="777" t="s">
        <v>18</v>
      </c>
      <c r="K11" s="778"/>
    </row>
    <row r="12" spans="1:14" ht="21" customHeight="1" x14ac:dyDescent="0.15">
      <c r="A12" s="771"/>
      <c r="B12" s="316" t="s">
        <v>13</v>
      </c>
      <c r="C12" s="316" t="s">
        <v>14</v>
      </c>
      <c r="D12" s="316" t="s">
        <v>13</v>
      </c>
      <c r="E12" s="316" t="s">
        <v>14</v>
      </c>
      <c r="F12" s="316" t="s">
        <v>13</v>
      </c>
      <c r="G12" s="317" t="s">
        <v>14</v>
      </c>
      <c r="H12" s="316" t="s">
        <v>13</v>
      </c>
      <c r="I12" s="316" t="s">
        <v>14</v>
      </c>
      <c r="J12" s="316" t="s">
        <v>13</v>
      </c>
      <c r="K12" s="317" t="s">
        <v>14</v>
      </c>
      <c r="M12" s="211"/>
      <c r="N12" s="211"/>
    </row>
    <row r="13" spans="1:14" s="198" customFormat="1" ht="21" customHeight="1" x14ac:dyDescent="0.15">
      <c r="A13" s="210" t="s">
        <v>401</v>
      </c>
      <c r="B13" s="208">
        <v>565</v>
      </c>
      <c r="C13" s="209">
        <v>4632</v>
      </c>
      <c r="D13" s="209">
        <v>375</v>
      </c>
      <c r="E13" s="209">
        <v>4201</v>
      </c>
      <c r="F13" s="209">
        <v>403</v>
      </c>
      <c r="G13" s="213">
        <v>4208</v>
      </c>
      <c r="H13" s="213">
        <v>213</v>
      </c>
      <c r="I13" s="208">
        <v>3085</v>
      </c>
      <c r="J13" s="209">
        <v>396</v>
      </c>
      <c r="K13" s="207">
        <v>5181</v>
      </c>
      <c r="M13" s="204"/>
      <c r="N13" s="204"/>
    </row>
    <row r="14" spans="1:14" s="198" customFormat="1" ht="21" customHeight="1" x14ac:dyDescent="0.15">
      <c r="A14" s="210">
        <v>26</v>
      </c>
      <c r="B14" s="208">
        <v>649</v>
      </c>
      <c r="C14" s="209">
        <v>6301</v>
      </c>
      <c r="D14" s="209">
        <v>430</v>
      </c>
      <c r="E14" s="209">
        <v>5164</v>
      </c>
      <c r="F14" s="209">
        <v>385</v>
      </c>
      <c r="G14" s="213">
        <v>4225</v>
      </c>
      <c r="H14" s="213">
        <v>226</v>
      </c>
      <c r="I14" s="208">
        <v>2753</v>
      </c>
      <c r="J14" s="209">
        <v>437</v>
      </c>
      <c r="K14" s="207">
        <v>5622</v>
      </c>
      <c r="M14" s="204"/>
      <c r="N14" s="204"/>
    </row>
    <row r="15" spans="1:14" s="198" customFormat="1" ht="21" customHeight="1" x14ac:dyDescent="0.15">
      <c r="A15" s="210">
        <v>27</v>
      </c>
      <c r="B15" s="208">
        <v>658</v>
      </c>
      <c r="C15" s="209">
        <v>5246</v>
      </c>
      <c r="D15" s="209">
        <v>492</v>
      </c>
      <c r="E15" s="209">
        <v>4674</v>
      </c>
      <c r="F15" s="209">
        <v>355</v>
      </c>
      <c r="G15" s="213">
        <v>3010</v>
      </c>
      <c r="H15" s="213">
        <v>228</v>
      </c>
      <c r="I15" s="208">
        <v>2452</v>
      </c>
      <c r="J15" s="209">
        <v>440</v>
      </c>
      <c r="K15" s="207">
        <v>5140</v>
      </c>
      <c r="M15" s="204"/>
      <c r="N15" s="204"/>
    </row>
    <row r="16" spans="1:14" s="198" customFormat="1" ht="21" customHeight="1" x14ac:dyDescent="0.15">
      <c r="A16" s="210">
        <v>28</v>
      </c>
      <c r="B16" s="208">
        <v>595</v>
      </c>
      <c r="C16" s="209">
        <v>4540</v>
      </c>
      <c r="D16" s="209">
        <v>447</v>
      </c>
      <c r="E16" s="209">
        <v>4467</v>
      </c>
      <c r="F16" s="209">
        <v>363</v>
      </c>
      <c r="G16" s="213">
        <v>3382</v>
      </c>
      <c r="H16" s="213">
        <v>206</v>
      </c>
      <c r="I16" s="208">
        <v>2227</v>
      </c>
      <c r="J16" s="209">
        <v>465</v>
      </c>
      <c r="K16" s="207">
        <v>5375</v>
      </c>
      <c r="M16" s="204"/>
      <c r="N16" s="204"/>
    </row>
    <row r="17" spans="1:16" s="203" customFormat="1" ht="21" customHeight="1" x14ac:dyDescent="0.15">
      <c r="A17" s="363">
        <v>29</v>
      </c>
      <c r="B17" s="365">
        <v>600</v>
      </c>
      <c r="C17" s="364">
        <v>4646</v>
      </c>
      <c r="D17" s="364">
        <v>427</v>
      </c>
      <c r="E17" s="364">
        <v>4416</v>
      </c>
      <c r="F17" s="364">
        <v>315</v>
      </c>
      <c r="G17" s="368">
        <v>2967</v>
      </c>
      <c r="H17" s="368">
        <v>190</v>
      </c>
      <c r="I17" s="365">
        <v>1960</v>
      </c>
      <c r="J17" s="364">
        <v>474</v>
      </c>
      <c r="K17" s="366">
        <v>5904</v>
      </c>
      <c r="M17" s="367"/>
      <c r="N17" s="367"/>
    </row>
    <row r="18" spans="1:16" ht="21" customHeight="1" x14ac:dyDescent="0.15">
      <c r="A18" s="212"/>
      <c r="B18" s="208"/>
      <c r="C18" s="208"/>
      <c r="D18" s="208"/>
      <c r="E18" s="208"/>
      <c r="F18" s="208"/>
      <c r="G18" s="208"/>
      <c r="H18" s="208"/>
      <c r="I18" s="208"/>
      <c r="J18" s="208"/>
      <c r="K18" s="208"/>
    </row>
    <row r="19" spans="1:16" ht="27.75" customHeight="1" x14ac:dyDescent="0.15">
      <c r="A19" s="770" t="s">
        <v>353</v>
      </c>
      <c r="B19" s="777" t="s">
        <v>19</v>
      </c>
      <c r="C19" s="779"/>
      <c r="D19" s="777" t="s">
        <v>20</v>
      </c>
      <c r="E19" s="779"/>
      <c r="F19" s="780" t="s">
        <v>253</v>
      </c>
      <c r="G19" s="781"/>
      <c r="H19" s="780" t="s">
        <v>274</v>
      </c>
      <c r="I19" s="781"/>
      <c r="J19" s="777" t="s">
        <v>21</v>
      </c>
      <c r="K19" s="778"/>
      <c r="L19" s="206"/>
      <c r="M19" s="206"/>
    </row>
    <row r="20" spans="1:16" ht="21" customHeight="1" x14ac:dyDescent="0.15">
      <c r="A20" s="771"/>
      <c r="B20" s="316" t="s">
        <v>13</v>
      </c>
      <c r="C20" s="316" t="s">
        <v>14</v>
      </c>
      <c r="D20" s="316" t="s">
        <v>13</v>
      </c>
      <c r="E20" s="316" t="s">
        <v>14</v>
      </c>
      <c r="F20" s="316" t="s">
        <v>13</v>
      </c>
      <c r="G20" s="317" t="s">
        <v>14</v>
      </c>
      <c r="H20" s="316" t="s">
        <v>13</v>
      </c>
      <c r="I20" s="317" t="s">
        <v>14</v>
      </c>
      <c r="J20" s="316" t="s">
        <v>13</v>
      </c>
      <c r="K20" s="317" t="s">
        <v>14</v>
      </c>
      <c r="L20" s="206"/>
      <c r="M20" s="211"/>
      <c r="N20" s="211"/>
      <c r="O20" s="211"/>
      <c r="P20" s="211"/>
    </row>
    <row r="21" spans="1:16" s="198" customFormat="1" ht="21" customHeight="1" x14ac:dyDescent="0.15">
      <c r="A21" s="210" t="s">
        <v>401</v>
      </c>
      <c r="B21" s="209">
        <v>201</v>
      </c>
      <c r="C21" s="208">
        <v>2484</v>
      </c>
      <c r="D21" s="209">
        <v>75</v>
      </c>
      <c r="E21" s="209">
        <v>369</v>
      </c>
      <c r="F21" s="209">
        <v>400</v>
      </c>
      <c r="G21" s="208">
        <v>15948</v>
      </c>
      <c r="H21" s="209">
        <v>405</v>
      </c>
      <c r="I21" s="209">
        <v>5007</v>
      </c>
      <c r="J21" s="208">
        <v>7678</v>
      </c>
      <c r="K21" s="207">
        <v>137123</v>
      </c>
      <c r="L21" s="206"/>
      <c r="M21" s="204"/>
      <c r="N21" s="204"/>
      <c r="O21" s="204"/>
      <c r="P21" s="204"/>
    </row>
    <row r="22" spans="1:16" s="198" customFormat="1" ht="21" customHeight="1" x14ac:dyDescent="0.15">
      <c r="A22" s="210">
        <v>26</v>
      </c>
      <c r="B22" s="209">
        <v>139</v>
      </c>
      <c r="C22" s="208">
        <v>1673</v>
      </c>
      <c r="D22" s="209">
        <v>91</v>
      </c>
      <c r="E22" s="209">
        <v>438</v>
      </c>
      <c r="F22" s="209">
        <v>410</v>
      </c>
      <c r="G22" s="208">
        <v>15736</v>
      </c>
      <c r="H22" s="209">
        <v>355</v>
      </c>
      <c r="I22" s="209">
        <v>4853</v>
      </c>
      <c r="J22" s="208">
        <v>7819</v>
      </c>
      <c r="K22" s="207">
        <v>143666</v>
      </c>
      <c r="L22" s="206"/>
      <c r="M22" s="204"/>
      <c r="N22" s="204"/>
      <c r="O22" s="204"/>
      <c r="P22" s="204"/>
    </row>
    <row r="23" spans="1:16" s="198" customFormat="1" ht="21" customHeight="1" x14ac:dyDescent="0.15">
      <c r="A23" s="210">
        <v>27</v>
      </c>
      <c r="B23" s="209">
        <v>99</v>
      </c>
      <c r="C23" s="208">
        <v>919</v>
      </c>
      <c r="D23" s="209">
        <v>138</v>
      </c>
      <c r="E23" s="209">
        <v>656</v>
      </c>
      <c r="F23" s="209">
        <v>357</v>
      </c>
      <c r="G23" s="208">
        <v>14204</v>
      </c>
      <c r="H23" s="209">
        <v>62</v>
      </c>
      <c r="I23" s="209">
        <v>783</v>
      </c>
      <c r="J23" s="208">
        <v>7588</v>
      </c>
      <c r="K23" s="207">
        <v>128956</v>
      </c>
      <c r="L23" s="206"/>
      <c r="M23" s="204"/>
      <c r="N23" s="204"/>
      <c r="O23" s="204"/>
      <c r="P23" s="204"/>
    </row>
    <row r="24" spans="1:16" s="198" customFormat="1" ht="21" customHeight="1" x14ac:dyDescent="0.15">
      <c r="A24" s="210">
        <v>28</v>
      </c>
      <c r="B24" s="209">
        <v>93</v>
      </c>
      <c r="C24" s="208">
        <v>903</v>
      </c>
      <c r="D24" s="209">
        <v>141</v>
      </c>
      <c r="E24" s="209">
        <v>643</v>
      </c>
      <c r="F24" s="209">
        <v>368</v>
      </c>
      <c r="G24" s="208">
        <v>14939</v>
      </c>
      <c r="H24" s="209">
        <v>49</v>
      </c>
      <c r="I24" s="209">
        <v>719</v>
      </c>
      <c r="J24" s="208">
        <v>7617</v>
      </c>
      <c r="K24" s="207">
        <v>128145</v>
      </c>
      <c r="L24" s="206"/>
      <c r="M24" s="204"/>
      <c r="N24" s="204"/>
      <c r="O24" s="204"/>
      <c r="P24" s="204"/>
    </row>
    <row r="25" spans="1:16" s="203" customFormat="1" ht="21" customHeight="1" x14ac:dyDescent="0.15">
      <c r="A25" s="363">
        <v>29</v>
      </c>
      <c r="B25" s="364">
        <v>99</v>
      </c>
      <c r="C25" s="365">
        <v>956</v>
      </c>
      <c r="D25" s="364">
        <v>158</v>
      </c>
      <c r="E25" s="364">
        <v>796</v>
      </c>
      <c r="F25" s="364">
        <v>371</v>
      </c>
      <c r="G25" s="365">
        <v>14645</v>
      </c>
      <c r="H25" s="364">
        <v>79</v>
      </c>
      <c r="I25" s="364">
        <v>1972</v>
      </c>
      <c r="J25" s="365">
        <v>7295</v>
      </c>
      <c r="K25" s="366">
        <v>135165</v>
      </c>
      <c r="L25" s="205"/>
      <c r="M25" s="367"/>
      <c r="N25" s="367"/>
      <c r="O25" s="367"/>
      <c r="P25" s="367"/>
    </row>
    <row r="26" spans="1:16" s="199" customFormat="1" ht="13.5" customHeight="1" x14ac:dyDescent="0.15">
      <c r="A26" s="202" t="s">
        <v>118</v>
      </c>
      <c r="B26" s="201"/>
      <c r="C26" s="201"/>
      <c r="D26" s="201"/>
      <c r="E26" s="201"/>
      <c r="F26" s="201"/>
      <c r="G26" s="201"/>
      <c r="H26" s="201"/>
      <c r="I26" s="201"/>
      <c r="J26" s="201"/>
      <c r="K26" s="201"/>
      <c r="M26" s="200"/>
      <c r="N26" s="200"/>
      <c r="O26" s="200"/>
      <c r="P26" s="200"/>
    </row>
    <row r="27" spans="1:16" s="199" customFormat="1" ht="13.5" customHeight="1" x14ac:dyDescent="0.15">
      <c r="A27" s="202"/>
      <c r="B27" s="201"/>
      <c r="C27" s="201"/>
      <c r="D27" s="201"/>
      <c r="E27" s="201"/>
      <c r="F27" s="201"/>
      <c r="G27" s="201"/>
      <c r="H27" s="201"/>
      <c r="I27" s="201"/>
      <c r="J27" s="201"/>
      <c r="K27" s="201"/>
      <c r="M27" s="200"/>
      <c r="N27" s="200"/>
      <c r="O27" s="200"/>
      <c r="P27" s="200"/>
    </row>
    <row r="29" spans="1:16" ht="18.75" x14ac:dyDescent="0.15">
      <c r="A29" s="782" t="s">
        <v>258</v>
      </c>
      <c r="B29" s="782"/>
      <c r="C29" s="782"/>
      <c r="D29" s="782"/>
      <c r="E29" s="782"/>
      <c r="F29" s="782"/>
      <c r="G29" s="782"/>
      <c r="H29" s="782"/>
    </row>
    <row r="30" spans="1:16" x14ac:dyDescent="0.15">
      <c r="A30" s="219"/>
      <c r="B30" s="220"/>
      <c r="C30" s="220"/>
      <c r="D30" s="220"/>
      <c r="E30" s="220"/>
      <c r="F30" s="220"/>
      <c r="G30" s="220"/>
      <c r="H30" s="221" t="s">
        <v>241</v>
      </c>
    </row>
    <row r="31" spans="1:16" ht="21" customHeight="1" x14ac:dyDescent="0.15">
      <c r="A31" s="783" t="s">
        <v>209</v>
      </c>
      <c r="B31" s="785" t="s">
        <v>361</v>
      </c>
      <c r="C31" s="786"/>
      <c r="D31" s="785" t="s">
        <v>28</v>
      </c>
      <c r="E31" s="786"/>
      <c r="F31" s="785" t="s">
        <v>29</v>
      </c>
      <c r="G31" s="786"/>
      <c r="H31" s="476" t="s">
        <v>30</v>
      </c>
    </row>
    <row r="32" spans="1:16" ht="21" customHeight="1" x14ac:dyDescent="0.15">
      <c r="A32" s="784"/>
      <c r="B32" s="222" t="s">
        <v>24</v>
      </c>
      <c r="C32" s="222" t="s">
        <v>210</v>
      </c>
      <c r="D32" s="222" t="s">
        <v>24</v>
      </c>
      <c r="E32" s="223" t="s">
        <v>176</v>
      </c>
      <c r="F32" s="222" t="s">
        <v>24</v>
      </c>
      <c r="G32" s="222" t="s">
        <v>176</v>
      </c>
      <c r="H32" s="223" t="s">
        <v>210</v>
      </c>
    </row>
    <row r="33" spans="1:16" ht="21" customHeight="1" x14ac:dyDescent="0.15">
      <c r="A33" s="224" t="s">
        <v>388</v>
      </c>
      <c r="B33" s="225">
        <v>186</v>
      </c>
      <c r="C33" s="226">
        <v>12766</v>
      </c>
      <c r="D33" s="227">
        <v>492</v>
      </c>
      <c r="E33" s="228">
        <v>5229</v>
      </c>
      <c r="F33" s="225">
        <v>123</v>
      </c>
      <c r="G33" s="226">
        <v>701</v>
      </c>
      <c r="H33" s="225">
        <v>5670</v>
      </c>
    </row>
    <row r="34" spans="1:16" ht="21" customHeight="1" x14ac:dyDescent="0.15">
      <c r="A34" s="224">
        <v>26</v>
      </c>
      <c r="B34" s="225">
        <v>168</v>
      </c>
      <c r="C34" s="226">
        <v>11926</v>
      </c>
      <c r="D34" s="227">
        <v>512</v>
      </c>
      <c r="E34" s="228">
        <v>5775</v>
      </c>
      <c r="F34" s="229" t="s">
        <v>317</v>
      </c>
      <c r="G34" s="230" t="s">
        <v>317</v>
      </c>
      <c r="H34" s="231">
        <v>4967</v>
      </c>
    </row>
    <row r="35" spans="1:16" ht="21" customHeight="1" x14ac:dyDescent="0.15">
      <c r="A35" s="224">
        <v>27</v>
      </c>
      <c r="B35" s="225">
        <v>196</v>
      </c>
      <c r="C35" s="226">
        <v>12011</v>
      </c>
      <c r="D35" s="227">
        <v>420</v>
      </c>
      <c r="E35" s="228">
        <v>5335</v>
      </c>
      <c r="F35" s="229" t="s">
        <v>317</v>
      </c>
      <c r="G35" s="230" t="s">
        <v>317</v>
      </c>
      <c r="H35" s="231">
        <v>5131</v>
      </c>
    </row>
    <row r="36" spans="1:16" ht="21" customHeight="1" x14ac:dyDescent="0.15">
      <c r="A36" s="224">
        <v>28</v>
      </c>
      <c r="B36" s="225">
        <v>211</v>
      </c>
      <c r="C36" s="226">
        <v>14356</v>
      </c>
      <c r="D36" s="227">
        <v>414</v>
      </c>
      <c r="E36" s="228">
        <v>5378</v>
      </c>
      <c r="F36" s="229" t="s">
        <v>317</v>
      </c>
      <c r="G36" s="230" t="s">
        <v>317</v>
      </c>
      <c r="H36" s="231">
        <v>5924</v>
      </c>
    </row>
    <row r="37" spans="1:16" s="376" customFormat="1" ht="21" customHeight="1" x14ac:dyDescent="0.15">
      <c r="A37" s="318">
        <v>29</v>
      </c>
      <c r="B37" s="369">
        <v>177</v>
      </c>
      <c r="C37" s="370">
        <v>11212</v>
      </c>
      <c r="D37" s="371">
        <v>440</v>
      </c>
      <c r="E37" s="372">
        <v>5256</v>
      </c>
      <c r="F37" s="373" t="s">
        <v>362</v>
      </c>
      <c r="G37" s="374" t="s">
        <v>362</v>
      </c>
      <c r="H37" s="375">
        <v>5630</v>
      </c>
      <c r="M37" s="203"/>
      <c r="N37" s="203"/>
      <c r="O37" s="203"/>
      <c r="P37" s="203"/>
    </row>
    <row r="38" spans="1:16" x14ac:dyDescent="0.15">
      <c r="A38" s="202" t="s">
        <v>118</v>
      </c>
      <c r="B38" s="202"/>
      <c r="C38" s="202"/>
      <c r="D38" s="202"/>
      <c r="E38" s="202"/>
      <c r="F38" s="202"/>
      <c r="G38" s="202"/>
      <c r="H38" s="202"/>
    </row>
    <row r="39" spans="1:16" x14ac:dyDescent="0.15">
      <c r="A39" s="202" t="s">
        <v>329</v>
      </c>
    </row>
  </sheetData>
  <mergeCells count="24">
    <mergeCell ref="D11:E11"/>
    <mergeCell ref="F11:G11"/>
    <mergeCell ref="H11:I11"/>
    <mergeCell ref="A29:H29"/>
    <mergeCell ref="A31:A32"/>
    <mergeCell ref="B31:C31"/>
    <mergeCell ref="D31:E31"/>
    <mergeCell ref="F31:G31"/>
    <mergeCell ref="A19:A20"/>
    <mergeCell ref="A11:A12"/>
    <mergeCell ref="A1:K1"/>
    <mergeCell ref="D3:E3"/>
    <mergeCell ref="F3:G3"/>
    <mergeCell ref="A3:A4"/>
    <mergeCell ref="B3:C3"/>
    <mergeCell ref="H3:I3"/>
    <mergeCell ref="J3:K3"/>
    <mergeCell ref="J11:K11"/>
    <mergeCell ref="B19:C19"/>
    <mergeCell ref="D19:E19"/>
    <mergeCell ref="F19:G19"/>
    <mergeCell ref="H19:I19"/>
    <mergeCell ref="J19:K19"/>
    <mergeCell ref="B11:C1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2"/>
  <sheetViews>
    <sheetView view="pageBreakPreview" zoomScale="110" zoomScaleNormal="100" zoomScaleSheetLayoutView="110" workbookViewId="0">
      <selection activeCell="A10" sqref="A10"/>
    </sheetView>
  </sheetViews>
  <sheetFormatPr defaultRowHeight="13.5" x14ac:dyDescent="0.15"/>
  <cols>
    <col min="1" max="1" width="11" style="32" customWidth="1"/>
    <col min="2" max="13" width="6.25" style="32" customWidth="1"/>
    <col min="14" max="16384" width="9" style="32"/>
  </cols>
  <sheetData>
    <row r="1" spans="1:13" s="33" customFormat="1" ht="24.75" customHeight="1" x14ac:dyDescent="0.2">
      <c r="A1" s="794" t="s">
        <v>426</v>
      </c>
      <c r="B1" s="794"/>
      <c r="C1" s="794"/>
      <c r="D1" s="794"/>
      <c r="E1" s="794"/>
      <c r="F1" s="794"/>
      <c r="G1" s="794"/>
      <c r="H1" s="794"/>
      <c r="I1" s="794"/>
      <c r="J1" s="794"/>
      <c r="K1" s="794"/>
    </row>
    <row r="2" spans="1:13" ht="18.75" customHeight="1" x14ac:dyDescent="0.15">
      <c r="A2" s="145"/>
      <c r="J2" s="795" t="s">
        <v>211</v>
      </c>
      <c r="K2" s="795"/>
    </row>
    <row r="3" spans="1:13" ht="24.75" customHeight="1" x14ac:dyDescent="0.15">
      <c r="A3" s="692" t="s">
        <v>299</v>
      </c>
      <c r="B3" s="685" t="s">
        <v>229</v>
      </c>
      <c r="C3" s="685"/>
      <c r="D3" s="685" t="s">
        <v>360</v>
      </c>
      <c r="E3" s="685"/>
      <c r="F3" s="685" t="s">
        <v>359</v>
      </c>
      <c r="G3" s="685"/>
      <c r="H3" s="685" t="s">
        <v>192</v>
      </c>
      <c r="I3" s="685"/>
      <c r="J3" s="685" t="s">
        <v>242</v>
      </c>
      <c r="K3" s="686"/>
    </row>
    <row r="4" spans="1:13" ht="24.75" customHeight="1" x14ac:dyDescent="0.15">
      <c r="A4" s="692"/>
      <c r="B4" s="432" t="s">
        <v>300</v>
      </c>
      <c r="C4" s="432" t="s">
        <v>301</v>
      </c>
      <c r="D4" s="432" t="s">
        <v>300</v>
      </c>
      <c r="E4" s="432" t="s">
        <v>301</v>
      </c>
      <c r="F4" s="432" t="s">
        <v>300</v>
      </c>
      <c r="G4" s="432" t="s">
        <v>301</v>
      </c>
      <c r="H4" s="432" t="s">
        <v>300</v>
      </c>
      <c r="I4" s="432" t="s">
        <v>301</v>
      </c>
      <c r="J4" s="432" t="s">
        <v>300</v>
      </c>
      <c r="K4" s="433" t="s">
        <v>301</v>
      </c>
      <c r="L4" s="145"/>
    </row>
    <row r="5" spans="1:13" s="308" customFormat="1" ht="24.75" customHeight="1" x14ac:dyDescent="0.15">
      <c r="A5" s="458" t="s">
        <v>387</v>
      </c>
      <c r="B5" s="23">
        <v>229</v>
      </c>
      <c r="C5" s="54">
        <v>1566</v>
      </c>
      <c r="D5" s="54">
        <v>160</v>
      </c>
      <c r="E5" s="55">
        <v>3052</v>
      </c>
      <c r="F5" s="54">
        <v>58</v>
      </c>
      <c r="G5" s="54">
        <v>561</v>
      </c>
      <c r="H5" s="54">
        <v>171</v>
      </c>
      <c r="I5" s="54">
        <v>2996</v>
      </c>
      <c r="J5" s="54">
        <v>156</v>
      </c>
      <c r="K5" s="55">
        <v>1568</v>
      </c>
    </row>
    <row r="6" spans="1:13" s="308" customFormat="1" ht="24.75" customHeight="1" x14ac:dyDescent="0.15">
      <c r="A6" s="458">
        <v>26</v>
      </c>
      <c r="B6" s="23">
        <v>222</v>
      </c>
      <c r="C6" s="54">
        <v>1885</v>
      </c>
      <c r="D6" s="54">
        <v>113</v>
      </c>
      <c r="E6" s="55">
        <v>2419</v>
      </c>
      <c r="F6" s="54">
        <v>88</v>
      </c>
      <c r="G6" s="54">
        <v>796</v>
      </c>
      <c r="H6" s="54">
        <v>141</v>
      </c>
      <c r="I6" s="54">
        <v>3290</v>
      </c>
      <c r="J6" s="54">
        <v>116</v>
      </c>
      <c r="K6" s="55">
        <v>1453</v>
      </c>
    </row>
    <row r="7" spans="1:13" s="308" customFormat="1" ht="24.75" customHeight="1" x14ac:dyDescent="0.15">
      <c r="A7" s="458">
        <v>27</v>
      </c>
      <c r="B7" s="23">
        <v>228</v>
      </c>
      <c r="C7" s="54">
        <v>2186</v>
      </c>
      <c r="D7" s="54">
        <v>128</v>
      </c>
      <c r="E7" s="55">
        <v>2925</v>
      </c>
      <c r="F7" s="54">
        <v>84</v>
      </c>
      <c r="G7" s="54">
        <v>664</v>
      </c>
      <c r="H7" s="54">
        <v>160</v>
      </c>
      <c r="I7" s="54">
        <v>3861</v>
      </c>
      <c r="J7" s="54">
        <v>161</v>
      </c>
      <c r="K7" s="55">
        <v>2123</v>
      </c>
    </row>
    <row r="8" spans="1:13" s="308" customFormat="1" ht="24.75" customHeight="1" x14ac:dyDescent="0.15">
      <c r="A8" s="458">
        <v>28</v>
      </c>
      <c r="B8" s="23">
        <v>211</v>
      </c>
      <c r="C8" s="54">
        <v>3297</v>
      </c>
      <c r="D8" s="54">
        <v>185</v>
      </c>
      <c r="E8" s="55">
        <v>3725</v>
      </c>
      <c r="F8" s="54">
        <v>73</v>
      </c>
      <c r="G8" s="54">
        <v>2114</v>
      </c>
      <c r="H8" s="54">
        <v>153</v>
      </c>
      <c r="I8" s="54">
        <v>5063</v>
      </c>
      <c r="J8" s="54">
        <v>124</v>
      </c>
      <c r="K8" s="55">
        <v>2951</v>
      </c>
    </row>
    <row r="9" spans="1:13" s="176" customFormat="1" ht="25.15" customHeight="1" x14ac:dyDescent="0.15">
      <c r="A9" s="459">
        <v>29</v>
      </c>
      <c r="B9" s="309">
        <v>220</v>
      </c>
      <c r="C9" s="310">
        <v>2933</v>
      </c>
      <c r="D9" s="310">
        <v>207</v>
      </c>
      <c r="E9" s="311">
        <v>3950</v>
      </c>
      <c r="F9" s="310">
        <v>54</v>
      </c>
      <c r="G9" s="310">
        <v>2057</v>
      </c>
      <c r="H9" s="310">
        <v>145</v>
      </c>
      <c r="I9" s="310">
        <v>4680</v>
      </c>
      <c r="J9" s="310">
        <v>148</v>
      </c>
      <c r="K9" s="311">
        <v>3466</v>
      </c>
    </row>
    <row r="10" spans="1:13" x14ac:dyDescent="0.15">
      <c r="A10" s="434" t="s">
        <v>262</v>
      </c>
    </row>
    <row r="11" spans="1:13" x14ac:dyDescent="0.15">
      <c r="A11" s="434"/>
    </row>
    <row r="13" spans="1:13" ht="24" customHeight="1" x14ac:dyDescent="0.15">
      <c r="A13" s="593" t="s">
        <v>269</v>
      </c>
      <c r="B13" s="593"/>
      <c r="C13" s="593"/>
      <c r="D13" s="593"/>
      <c r="E13" s="593"/>
      <c r="F13" s="593"/>
      <c r="G13" s="593"/>
      <c r="H13" s="593"/>
      <c r="I13" s="593"/>
      <c r="J13" s="593"/>
      <c r="K13" s="593"/>
      <c r="L13" s="593"/>
      <c r="M13" s="593"/>
    </row>
    <row r="14" spans="1:13" ht="18.75" customHeight="1" x14ac:dyDescent="0.15">
      <c r="A14" s="233"/>
      <c r="B14" s="234"/>
      <c r="C14" s="234"/>
      <c r="D14" s="233"/>
      <c r="E14" s="233"/>
      <c r="F14" s="574"/>
      <c r="G14" s="574"/>
      <c r="H14" s="232"/>
      <c r="I14" s="232"/>
      <c r="J14" s="232"/>
      <c r="K14" s="232"/>
      <c r="L14" s="232"/>
      <c r="M14" s="521" t="s">
        <v>212</v>
      </c>
    </row>
    <row r="15" spans="1:13" ht="24.75" customHeight="1" x14ac:dyDescent="0.15">
      <c r="A15" s="793" t="s">
        <v>299</v>
      </c>
      <c r="B15" s="629" t="s">
        <v>318</v>
      </c>
      <c r="C15" s="629"/>
      <c r="D15" s="629"/>
      <c r="E15" s="629"/>
      <c r="F15" s="618" t="s">
        <v>319</v>
      </c>
      <c r="G15" s="618"/>
      <c r="H15" s="618"/>
      <c r="I15" s="618"/>
      <c r="J15" s="599" t="s">
        <v>320</v>
      </c>
      <c r="K15" s="600"/>
      <c r="L15" s="600"/>
      <c r="M15" s="600"/>
    </row>
    <row r="16" spans="1:13" ht="24.75" customHeight="1" x14ac:dyDescent="0.15">
      <c r="A16" s="793"/>
      <c r="B16" s="599" t="s">
        <v>302</v>
      </c>
      <c r="C16" s="793"/>
      <c r="D16" s="599" t="s">
        <v>210</v>
      </c>
      <c r="E16" s="793"/>
      <c r="F16" s="599" t="s">
        <v>302</v>
      </c>
      <c r="G16" s="793"/>
      <c r="H16" s="599" t="s">
        <v>210</v>
      </c>
      <c r="I16" s="793"/>
      <c r="J16" s="599" t="s">
        <v>302</v>
      </c>
      <c r="K16" s="793"/>
      <c r="L16" s="599" t="s">
        <v>210</v>
      </c>
      <c r="M16" s="600"/>
    </row>
    <row r="17" spans="1:13" ht="24.75" customHeight="1" x14ac:dyDescent="0.15">
      <c r="A17" s="520" t="s">
        <v>387</v>
      </c>
      <c r="B17" s="790">
        <v>489</v>
      </c>
      <c r="C17" s="792"/>
      <c r="D17" s="790">
        <v>4262</v>
      </c>
      <c r="E17" s="792"/>
      <c r="F17" s="790">
        <v>639</v>
      </c>
      <c r="G17" s="792"/>
      <c r="H17" s="790">
        <v>7807</v>
      </c>
      <c r="I17" s="792"/>
      <c r="J17" s="790">
        <v>635</v>
      </c>
      <c r="K17" s="792"/>
      <c r="L17" s="790">
        <v>9463</v>
      </c>
      <c r="M17" s="791"/>
    </row>
    <row r="18" spans="1:13" ht="24.75" customHeight="1" x14ac:dyDescent="0.15">
      <c r="A18" s="520">
        <v>26</v>
      </c>
      <c r="B18" s="790">
        <v>522</v>
      </c>
      <c r="C18" s="792"/>
      <c r="D18" s="790">
        <v>4239</v>
      </c>
      <c r="E18" s="792"/>
      <c r="F18" s="790">
        <v>608</v>
      </c>
      <c r="G18" s="792"/>
      <c r="H18" s="790">
        <v>6926</v>
      </c>
      <c r="I18" s="792"/>
      <c r="J18" s="790">
        <v>587</v>
      </c>
      <c r="K18" s="792"/>
      <c r="L18" s="790">
        <v>9384</v>
      </c>
      <c r="M18" s="791"/>
    </row>
    <row r="19" spans="1:13" ht="24.75" customHeight="1" x14ac:dyDescent="0.15">
      <c r="A19" s="520">
        <v>27</v>
      </c>
      <c r="B19" s="790">
        <v>535</v>
      </c>
      <c r="C19" s="792"/>
      <c r="D19" s="790">
        <v>6012</v>
      </c>
      <c r="E19" s="792"/>
      <c r="F19" s="790">
        <v>606</v>
      </c>
      <c r="G19" s="792"/>
      <c r="H19" s="790">
        <v>7139</v>
      </c>
      <c r="I19" s="792"/>
      <c r="J19" s="790">
        <v>457</v>
      </c>
      <c r="K19" s="792"/>
      <c r="L19" s="790">
        <v>10191</v>
      </c>
      <c r="M19" s="791"/>
    </row>
    <row r="20" spans="1:13" s="145" customFormat="1" ht="24.75" customHeight="1" x14ac:dyDescent="0.15">
      <c r="A20" s="520">
        <v>28</v>
      </c>
      <c r="B20" s="790">
        <v>647</v>
      </c>
      <c r="C20" s="792"/>
      <c r="D20" s="790">
        <v>4788</v>
      </c>
      <c r="E20" s="792"/>
      <c r="F20" s="790">
        <v>588</v>
      </c>
      <c r="G20" s="792"/>
      <c r="H20" s="790">
        <v>6381</v>
      </c>
      <c r="I20" s="792"/>
      <c r="J20" s="790">
        <v>540</v>
      </c>
      <c r="K20" s="792"/>
      <c r="L20" s="790">
        <v>10862</v>
      </c>
      <c r="M20" s="791"/>
    </row>
    <row r="21" spans="1:13" s="319" customFormat="1" ht="24.75" customHeight="1" x14ac:dyDescent="0.15">
      <c r="A21" s="318">
        <v>29</v>
      </c>
      <c r="B21" s="787">
        <v>615</v>
      </c>
      <c r="C21" s="789"/>
      <c r="D21" s="787">
        <v>4707</v>
      </c>
      <c r="E21" s="789"/>
      <c r="F21" s="787">
        <v>619</v>
      </c>
      <c r="G21" s="789"/>
      <c r="H21" s="787">
        <v>6671</v>
      </c>
      <c r="I21" s="789"/>
      <c r="J21" s="787">
        <v>564</v>
      </c>
      <c r="K21" s="789"/>
      <c r="L21" s="787">
        <v>11575</v>
      </c>
      <c r="M21" s="788"/>
    </row>
    <row r="22" spans="1:13" ht="20.25" customHeight="1" x14ac:dyDescent="0.15">
      <c r="A22" s="431" t="s">
        <v>213</v>
      </c>
      <c r="B22" s="233"/>
      <c r="C22" s="233"/>
      <c r="D22" s="769"/>
      <c r="E22" s="769"/>
      <c r="F22" s="233"/>
      <c r="G22" s="233"/>
      <c r="H22" s="232"/>
      <c r="I22" s="232"/>
      <c r="J22" s="232"/>
      <c r="K22" s="232"/>
      <c r="L22" s="232"/>
      <c r="M22" s="232"/>
    </row>
  </sheetData>
  <mergeCells count="50">
    <mergeCell ref="A1:K1"/>
    <mergeCell ref="J2:K2"/>
    <mergeCell ref="A3:A4"/>
    <mergeCell ref="B3:C3"/>
    <mergeCell ref="D3:E3"/>
    <mergeCell ref="H3:I3"/>
    <mergeCell ref="F3:G3"/>
    <mergeCell ref="J3:K3"/>
    <mergeCell ref="A13:M13"/>
    <mergeCell ref="A15:A16"/>
    <mergeCell ref="B15:E15"/>
    <mergeCell ref="F15:I15"/>
    <mergeCell ref="J15:M15"/>
    <mergeCell ref="B16:C16"/>
    <mergeCell ref="D16:E16"/>
    <mergeCell ref="F16:G16"/>
    <mergeCell ref="H16:I16"/>
    <mergeCell ref="J16:K16"/>
    <mergeCell ref="L16:M16"/>
    <mergeCell ref="L17:M17"/>
    <mergeCell ref="B18:C18"/>
    <mergeCell ref="D18:E18"/>
    <mergeCell ref="F18:G18"/>
    <mergeCell ref="H18:I18"/>
    <mergeCell ref="J18:K18"/>
    <mergeCell ref="L18:M18"/>
    <mergeCell ref="B17:C17"/>
    <mergeCell ref="D17:E17"/>
    <mergeCell ref="F17:G17"/>
    <mergeCell ref="H17:I17"/>
    <mergeCell ref="J17:K17"/>
    <mergeCell ref="L19:M19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21:M21"/>
    <mergeCell ref="D22:E22"/>
    <mergeCell ref="B21:C21"/>
    <mergeCell ref="D21:E21"/>
    <mergeCell ref="F21:G21"/>
    <mergeCell ref="H21:I21"/>
    <mergeCell ref="J21:K21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2"/>
  <sheetViews>
    <sheetView view="pageBreakPreview" zoomScale="110" zoomScaleNormal="100" zoomScaleSheetLayoutView="110" workbookViewId="0">
      <selection activeCell="B3" sqref="B3:D3"/>
    </sheetView>
  </sheetViews>
  <sheetFormatPr defaultRowHeight="13.5" x14ac:dyDescent="0.15"/>
  <cols>
    <col min="1" max="1" width="12.625" style="233" customWidth="1"/>
    <col min="2" max="9" width="9.125" style="233" customWidth="1"/>
    <col min="10" max="16384" width="9" style="233"/>
  </cols>
  <sheetData>
    <row r="1" spans="1:10" s="34" customFormat="1" ht="21" x14ac:dyDescent="0.2">
      <c r="A1" s="593" t="s">
        <v>270</v>
      </c>
      <c r="B1" s="593"/>
      <c r="C1" s="593"/>
      <c r="D1" s="593"/>
      <c r="E1" s="593"/>
      <c r="F1" s="593"/>
      <c r="G1" s="593"/>
    </row>
    <row r="2" spans="1:10" ht="18.75" customHeight="1" x14ac:dyDescent="0.15">
      <c r="A2" s="58" t="s">
        <v>214</v>
      </c>
      <c r="G2" s="59" t="s">
        <v>215</v>
      </c>
    </row>
    <row r="3" spans="1:10" ht="24.75" customHeight="1" x14ac:dyDescent="0.15">
      <c r="A3" s="800" t="s">
        <v>299</v>
      </c>
      <c r="B3" s="797" t="s">
        <v>216</v>
      </c>
      <c r="C3" s="798"/>
      <c r="D3" s="796"/>
      <c r="E3" s="797" t="s">
        <v>217</v>
      </c>
      <c r="F3" s="798"/>
      <c r="G3" s="798"/>
      <c r="H3" s="235"/>
      <c r="I3" s="236"/>
      <c r="J3" s="236"/>
    </row>
    <row r="4" spans="1:10" ht="29.45" customHeight="1" x14ac:dyDescent="0.15">
      <c r="A4" s="801"/>
      <c r="B4" s="129" t="s">
        <v>288</v>
      </c>
      <c r="C4" s="129" t="s">
        <v>289</v>
      </c>
      <c r="D4" s="518" t="s">
        <v>290</v>
      </c>
      <c r="E4" s="129" t="s">
        <v>288</v>
      </c>
      <c r="F4" s="129" t="s">
        <v>289</v>
      </c>
      <c r="G4" s="519" t="s">
        <v>290</v>
      </c>
      <c r="H4" s="235"/>
      <c r="I4" s="236"/>
      <c r="J4" s="236"/>
    </row>
    <row r="5" spans="1:10" s="102" customFormat="1" ht="24.75" customHeight="1" x14ac:dyDescent="0.15">
      <c r="A5" s="67" t="s">
        <v>388</v>
      </c>
      <c r="B5" s="460">
        <v>194</v>
      </c>
      <c r="C5" s="460">
        <v>37</v>
      </c>
      <c r="D5" s="461" t="s">
        <v>22</v>
      </c>
      <c r="E5" s="462">
        <v>294</v>
      </c>
      <c r="F5" s="460">
        <v>97</v>
      </c>
      <c r="G5" s="463" t="s">
        <v>22</v>
      </c>
      <c r="H5" s="103"/>
      <c r="I5" s="108"/>
      <c r="J5" s="108"/>
    </row>
    <row r="6" spans="1:10" s="102" customFormat="1" ht="24.75" customHeight="1" x14ac:dyDescent="0.15">
      <c r="A6" s="67">
        <v>26</v>
      </c>
      <c r="B6" s="460">
        <v>216</v>
      </c>
      <c r="C6" s="460">
        <v>34</v>
      </c>
      <c r="D6" s="461">
        <v>5</v>
      </c>
      <c r="E6" s="462">
        <v>175</v>
      </c>
      <c r="F6" s="460">
        <v>76</v>
      </c>
      <c r="G6" s="463" t="s">
        <v>22</v>
      </c>
      <c r="H6" s="103"/>
      <c r="I6" s="108"/>
      <c r="J6" s="108"/>
    </row>
    <row r="7" spans="1:10" s="102" customFormat="1" ht="24.75" customHeight="1" x14ac:dyDescent="0.15">
      <c r="A7" s="67">
        <v>27</v>
      </c>
      <c r="B7" s="460">
        <v>180</v>
      </c>
      <c r="C7" s="460">
        <v>20</v>
      </c>
      <c r="D7" s="463" t="s">
        <v>22</v>
      </c>
      <c r="E7" s="462">
        <v>49</v>
      </c>
      <c r="F7" s="460">
        <v>61</v>
      </c>
      <c r="G7" s="463" t="s">
        <v>22</v>
      </c>
      <c r="H7" s="103"/>
      <c r="I7" s="108"/>
      <c r="J7" s="108"/>
    </row>
    <row r="8" spans="1:10" s="102" customFormat="1" ht="24.75" customHeight="1" x14ac:dyDescent="0.15">
      <c r="A8" s="67">
        <v>28</v>
      </c>
      <c r="B8" s="460">
        <v>125</v>
      </c>
      <c r="C8" s="460">
        <v>11</v>
      </c>
      <c r="D8" s="463" t="s">
        <v>22</v>
      </c>
      <c r="E8" s="462">
        <v>26</v>
      </c>
      <c r="F8" s="463" t="s">
        <v>22</v>
      </c>
      <c r="G8" s="463" t="s">
        <v>22</v>
      </c>
      <c r="H8" s="103"/>
      <c r="I8" s="108"/>
      <c r="J8" s="108"/>
    </row>
    <row r="9" spans="1:10" s="96" customFormat="1" ht="24.75" customHeight="1" x14ac:dyDescent="0.15">
      <c r="A9" s="283">
        <v>29</v>
      </c>
      <c r="B9" s="464">
        <v>114</v>
      </c>
      <c r="C9" s="464">
        <v>28</v>
      </c>
      <c r="D9" s="465" t="s">
        <v>22</v>
      </c>
      <c r="E9" s="466">
        <v>6</v>
      </c>
      <c r="F9" s="465" t="s">
        <v>22</v>
      </c>
      <c r="G9" s="465" t="s">
        <v>22</v>
      </c>
      <c r="H9" s="97"/>
      <c r="I9" s="98"/>
      <c r="J9" s="98"/>
    </row>
    <row r="10" spans="1:10" ht="19.5" customHeight="1" x14ac:dyDescent="0.15">
      <c r="A10" s="431" t="s">
        <v>213</v>
      </c>
    </row>
    <row r="12" spans="1:10" s="307" customFormat="1" ht="21" customHeight="1" x14ac:dyDescent="0.15">
      <c r="A12" s="593" t="s">
        <v>271</v>
      </c>
      <c r="B12" s="593"/>
      <c r="C12" s="593"/>
      <c r="D12" s="593"/>
      <c r="E12" s="593"/>
      <c r="F12" s="593"/>
      <c r="G12" s="593"/>
      <c r="H12" s="593"/>
      <c r="I12" s="593"/>
    </row>
    <row r="13" spans="1:10" s="307" customFormat="1" ht="18" customHeight="1" x14ac:dyDescent="0.15">
      <c r="A13" s="58" t="s">
        <v>214</v>
      </c>
      <c r="H13" s="59"/>
      <c r="I13" s="59" t="s">
        <v>277</v>
      </c>
    </row>
    <row r="14" spans="1:10" s="307" customFormat="1" ht="24.75" customHeight="1" x14ac:dyDescent="0.15">
      <c r="A14" s="796" t="s">
        <v>299</v>
      </c>
      <c r="B14" s="797" t="s">
        <v>246</v>
      </c>
      <c r="C14" s="798"/>
      <c r="D14" s="798"/>
      <c r="E14" s="796"/>
      <c r="F14" s="799" t="s">
        <v>247</v>
      </c>
      <c r="G14" s="799"/>
      <c r="H14" s="799"/>
      <c r="I14" s="797"/>
    </row>
    <row r="15" spans="1:10" s="307" customFormat="1" ht="24.75" customHeight="1" x14ac:dyDescent="0.15">
      <c r="A15" s="796"/>
      <c r="B15" s="797" t="s">
        <v>248</v>
      </c>
      <c r="C15" s="796"/>
      <c r="D15" s="797" t="s">
        <v>249</v>
      </c>
      <c r="E15" s="796"/>
      <c r="F15" s="799" t="s">
        <v>248</v>
      </c>
      <c r="G15" s="799"/>
      <c r="H15" s="799" t="s">
        <v>249</v>
      </c>
      <c r="I15" s="797"/>
    </row>
    <row r="16" spans="1:10" s="307" customFormat="1" ht="24.75" customHeight="1" x14ac:dyDescent="0.15">
      <c r="A16" s="796"/>
      <c r="B16" s="582" t="s">
        <v>250</v>
      </c>
      <c r="C16" s="582" t="s">
        <v>244</v>
      </c>
      <c r="D16" s="582" t="s">
        <v>251</v>
      </c>
      <c r="E16" s="582" t="s">
        <v>244</v>
      </c>
      <c r="F16" s="582" t="s">
        <v>250</v>
      </c>
      <c r="G16" s="582" t="s">
        <v>244</v>
      </c>
      <c r="H16" s="582" t="s">
        <v>251</v>
      </c>
      <c r="I16" s="583" t="s">
        <v>244</v>
      </c>
    </row>
    <row r="17" spans="1:9" s="307" customFormat="1" ht="24.75" customHeight="1" x14ac:dyDescent="0.15">
      <c r="A17" s="67" t="s">
        <v>387</v>
      </c>
      <c r="B17" s="114">
        <v>1346</v>
      </c>
      <c r="C17" s="114">
        <v>1886</v>
      </c>
      <c r="D17" s="114">
        <v>379</v>
      </c>
      <c r="E17" s="114">
        <v>3508</v>
      </c>
      <c r="F17" s="114">
        <v>3908</v>
      </c>
      <c r="G17" s="115">
        <v>4074</v>
      </c>
      <c r="H17" s="42">
        <v>1006</v>
      </c>
      <c r="I17" s="5">
        <v>4958</v>
      </c>
    </row>
    <row r="18" spans="1:9" s="307" customFormat="1" ht="24.75" customHeight="1" x14ac:dyDescent="0.15">
      <c r="A18" s="67">
        <v>26</v>
      </c>
      <c r="B18" s="114">
        <v>1305</v>
      </c>
      <c r="C18" s="114">
        <v>1928</v>
      </c>
      <c r="D18" s="114">
        <v>379</v>
      </c>
      <c r="E18" s="114">
        <v>3320</v>
      </c>
      <c r="F18" s="114">
        <v>4232</v>
      </c>
      <c r="G18" s="115">
        <v>4103</v>
      </c>
      <c r="H18" s="42">
        <v>965</v>
      </c>
      <c r="I18" s="5">
        <v>4186</v>
      </c>
    </row>
    <row r="19" spans="1:9" s="307" customFormat="1" ht="24.75" customHeight="1" x14ac:dyDescent="0.15">
      <c r="A19" s="67">
        <v>27</v>
      </c>
      <c r="B19" s="114">
        <v>1447</v>
      </c>
      <c r="C19" s="114">
        <v>2160</v>
      </c>
      <c r="D19" s="114">
        <v>417</v>
      </c>
      <c r="E19" s="114">
        <v>3062</v>
      </c>
      <c r="F19" s="114">
        <v>4845</v>
      </c>
      <c r="G19" s="115">
        <v>5751</v>
      </c>
      <c r="H19" s="42">
        <v>1069</v>
      </c>
      <c r="I19" s="5">
        <v>5858</v>
      </c>
    </row>
    <row r="20" spans="1:9" s="307" customFormat="1" ht="24.75" customHeight="1" x14ac:dyDescent="0.15">
      <c r="A20" s="67">
        <v>28</v>
      </c>
      <c r="B20" s="114">
        <v>1181</v>
      </c>
      <c r="C20" s="114">
        <v>1669</v>
      </c>
      <c r="D20" s="114">
        <v>405</v>
      </c>
      <c r="E20" s="114">
        <v>3030</v>
      </c>
      <c r="F20" s="114">
        <v>4000</v>
      </c>
      <c r="G20" s="115">
        <v>4603</v>
      </c>
      <c r="H20" s="42">
        <v>1065</v>
      </c>
      <c r="I20" s="5">
        <v>4270</v>
      </c>
    </row>
    <row r="21" spans="1:9" s="307" customFormat="1" ht="24.75" customHeight="1" x14ac:dyDescent="0.15">
      <c r="A21" s="283">
        <v>29</v>
      </c>
      <c r="B21" s="377">
        <v>1128</v>
      </c>
      <c r="C21" s="377">
        <v>1821</v>
      </c>
      <c r="D21" s="377">
        <v>378</v>
      </c>
      <c r="E21" s="377">
        <v>3248</v>
      </c>
      <c r="F21" s="377">
        <v>4027</v>
      </c>
      <c r="G21" s="378">
        <v>5025</v>
      </c>
      <c r="H21" s="324">
        <v>1105</v>
      </c>
      <c r="I21" s="379">
        <v>4827</v>
      </c>
    </row>
    <row r="22" spans="1:9" s="307" customFormat="1" x14ac:dyDescent="0.15">
      <c r="A22" s="9" t="s">
        <v>208</v>
      </c>
    </row>
  </sheetData>
  <mergeCells count="12">
    <mergeCell ref="A1:G1"/>
    <mergeCell ref="A3:A4"/>
    <mergeCell ref="B3:D3"/>
    <mergeCell ref="E3:G3"/>
    <mergeCell ref="A12:I12"/>
    <mergeCell ref="A14:A16"/>
    <mergeCell ref="B14:E14"/>
    <mergeCell ref="F14:I14"/>
    <mergeCell ref="B15:C15"/>
    <mergeCell ref="D15:E15"/>
    <mergeCell ref="F15:G15"/>
    <mergeCell ref="H15:I15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86"/>
  <sheetViews>
    <sheetView view="pageBreakPreview" topLeftCell="A10" zoomScaleNormal="100" zoomScaleSheetLayoutView="100" workbookViewId="0">
      <selection activeCell="A24" sqref="A24:I25"/>
    </sheetView>
  </sheetViews>
  <sheetFormatPr defaultRowHeight="13.5" x14ac:dyDescent="0.15"/>
  <cols>
    <col min="1" max="2" width="9" style="125"/>
    <col min="3" max="3" width="10.375" style="125" customWidth="1"/>
    <col min="4" max="4" width="10.625" style="125" customWidth="1"/>
    <col min="5" max="5" width="10.5" style="125" customWidth="1"/>
    <col min="6" max="6" width="10.625" style="125" customWidth="1"/>
    <col min="7" max="8" width="9" style="125"/>
    <col min="9" max="9" width="9" style="125" customWidth="1"/>
    <col min="10" max="16384" width="9" style="125"/>
  </cols>
  <sheetData>
    <row r="1" spans="1:9" ht="30.6" customHeight="1" x14ac:dyDescent="0.2">
      <c r="A1" s="584" t="s">
        <v>330</v>
      </c>
      <c r="B1" s="584"/>
      <c r="C1" s="584"/>
      <c r="D1" s="584"/>
      <c r="E1" s="584"/>
      <c r="F1" s="584"/>
      <c r="G1" s="584"/>
      <c r="H1" s="584"/>
      <c r="I1" s="584"/>
    </row>
    <row r="2" spans="1:9" ht="15.6" customHeight="1" x14ac:dyDescent="0.15"/>
    <row r="3" spans="1:9" ht="24" customHeight="1" x14ac:dyDescent="0.2">
      <c r="A3" s="584"/>
      <c r="B3" s="584"/>
      <c r="C3" s="584"/>
      <c r="D3" s="584"/>
      <c r="E3" s="584"/>
      <c r="F3" s="584"/>
      <c r="G3" s="584"/>
      <c r="H3" s="584"/>
      <c r="I3" s="584"/>
    </row>
    <row r="5" spans="1:9" ht="15" customHeight="1" x14ac:dyDescent="0.15"/>
    <row r="6" spans="1:9" ht="15" customHeight="1" x14ac:dyDescent="0.15"/>
    <row r="7" spans="1:9" ht="15" customHeight="1" x14ac:dyDescent="0.15"/>
    <row r="8" spans="1:9" ht="15" customHeight="1" x14ac:dyDescent="0.15"/>
    <row r="9" spans="1:9" ht="15" customHeight="1" x14ac:dyDescent="0.15"/>
    <row r="10" spans="1:9" ht="15" customHeight="1" x14ac:dyDescent="0.15"/>
    <row r="11" spans="1:9" ht="15" customHeight="1" x14ac:dyDescent="0.15"/>
    <row r="12" spans="1:9" ht="15" customHeight="1" x14ac:dyDescent="0.15"/>
    <row r="13" spans="1:9" ht="15" customHeight="1" x14ac:dyDescent="0.15"/>
    <row r="14" spans="1:9" ht="15" customHeight="1" x14ac:dyDescent="0.15"/>
    <row r="15" spans="1:9" ht="15" customHeight="1" x14ac:dyDescent="0.15"/>
    <row r="16" spans="1:9" ht="15" customHeight="1" x14ac:dyDescent="0.15"/>
    <row r="17" spans="1:9" ht="15" customHeight="1" x14ac:dyDescent="0.15"/>
    <row r="18" spans="1:9" ht="15" customHeight="1" x14ac:dyDescent="0.15"/>
    <row r="19" spans="1:9" ht="15" customHeight="1" x14ac:dyDescent="0.15"/>
    <row r="20" spans="1:9" ht="15" customHeight="1" x14ac:dyDescent="0.15"/>
    <row r="21" spans="1:9" ht="15" customHeight="1" x14ac:dyDescent="0.15"/>
    <row r="22" spans="1:9" ht="15" customHeight="1" x14ac:dyDescent="0.15"/>
    <row r="23" spans="1:9" ht="15" customHeight="1" x14ac:dyDescent="0.15"/>
    <row r="24" spans="1:9" ht="15" customHeight="1" x14ac:dyDescent="0.15">
      <c r="A24" s="584" t="s">
        <v>331</v>
      </c>
      <c r="B24" s="584"/>
      <c r="C24" s="584"/>
      <c r="D24" s="584"/>
      <c r="E24" s="584"/>
      <c r="F24" s="584"/>
      <c r="G24" s="584"/>
      <c r="H24" s="584"/>
      <c r="I24" s="584"/>
    </row>
    <row r="25" spans="1:9" ht="15" customHeight="1" x14ac:dyDescent="0.15">
      <c r="A25" s="584"/>
      <c r="B25" s="584"/>
      <c r="C25" s="584"/>
      <c r="D25" s="584"/>
      <c r="E25" s="584"/>
      <c r="F25" s="584"/>
      <c r="G25" s="584"/>
      <c r="H25" s="584"/>
      <c r="I25" s="584"/>
    </row>
    <row r="26" spans="1:9" ht="15" customHeight="1" x14ac:dyDescent="0.15"/>
    <row r="27" spans="1:9" x14ac:dyDescent="0.15">
      <c r="C27" s="144"/>
    </row>
    <row r="28" spans="1:9" x14ac:dyDescent="0.15">
      <c r="C28" s="144"/>
    </row>
    <row r="29" spans="1:9" ht="18.75" x14ac:dyDescent="0.2">
      <c r="A29" s="584"/>
      <c r="B29" s="584"/>
      <c r="C29" s="584"/>
      <c r="D29" s="584"/>
      <c r="E29" s="584"/>
      <c r="F29" s="584"/>
      <c r="G29" s="584"/>
      <c r="H29" s="584"/>
      <c r="I29" s="584"/>
    </row>
    <row r="46" spans="3:7" x14ac:dyDescent="0.15">
      <c r="C46" s="144"/>
    </row>
    <row r="48" spans="3:7" x14ac:dyDescent="0.15">
      <c r="G48" s="144"/>
    </row>
    <row r="55" spans="2:9" x14ac:dyDescent="0.15">
      <c r="C55" s="126"/>
      <c r="D55" s="126"/>
      <c r="F55" s="397"/>
      <c r="G55" s="397" t="s">
        <v>285</v>
      </c>
      <c r="H55" s="397" t="s">
        <v>287</v>
      </c>
      <c r="I55" s="397" t="s">
        <v>365</v>
      </c>
    </row>
    <row r="56" spans="2:9" x14ac:dyDescent="0.15">
      <c r="B56" s="127"/>
      <c r="C56" s="166"/>
      <c r="D56" s="166"/>
      <c r="E56" s="167"/>
      <c r="F56" s="395" t="s">
        <v>418</v>
      </c>
      <c r="G56" s="398">
        <v>2815</v>
      </c>
      <c r="H56" s="398">
        <v>243</v>
      </c>
      <c r="I56" s="402">
        <f t="shared" ref="I56:I62" si="0">G56/H56</f>
        <v>11.584362139917696</v>
      </c>
    </row>
    <row r="57" spans="2:9" x14ac:dyDescent="0.15">
      <c r="B57" s="127"/>
      <c r="C57" s="166"/>
      <c r="D57" s="166"/>
      <c r="E57" s="167"/>
      <c r="F57" s="395" t="s">
        <v>419</v>
      </c>
      <c r="G57" s="398">
        <v>2849</v>
      </c>
      <c r="H57" s="398">
        <v>247</v>
      </c>
      <c r="I57" s="402">
        <f t="shared" si="0"/>
        <v>11.534412955465587</v>
      </c>
    </row>
    <row r="58" spans="2:9" x14ac:dyDescent="0.15">
      <c r="B58" s="127"/>
      <c r="C58" s="166"/>
      <c r="D58" s="166"/>
      <c r="E58" s="167"/>
      <c r="F58" s="395" t="s">
        <v>413</v>
      </c>
      <c r="G58" s="403">
        <v>2807</v>
      </c>
      <c r="H58" s="403">
        <v>251</v>
      </c>
      <c r="I58" s="402">
        <f t="shared" si="0"/>
        <v>11.183266932270916</v>
      </c>
    </row>
    <row r="59" spans="2:9" x14ac:dyDescent="0.15">
      <c r="B59" s="127"/>
      <c r="C59" s="166"/>
      <c r="D59" s="166"/>
      <c r="E59" s="167"/>
      <c r="F59" s="395" t="s">
        <v>421</v>
      </c>
      <c r="G59" s="398">
        <v>2769</v>
      </c>
      <c r="H59" s="398">
        <v>252</v>
      </c>
      <c r="I59" s="402">
        <f t="shared" si="0"/>
        <v>10.988095238095237</v>
      </c>
    </row>
    <row r="60" spans="2:9" x14ac:dyDescent="0.15">
      <c r="B60" s="127"/>
      <c r="C60" s="166"/>
      <c r="D60" s="166"/>
      <c r="E60" s="167"/>
      <c r="F60" s="395" t="s">
        <v>410</v>
      </c>
      <c r="G60" s="398">
        <v>2668</v>
      </c>
      <c r="H60" s="398">
        <v>251</v>
      </c>
      <c r="I60" s="402">
        <f t="shared" si="0"/>
        <v>10.629482071713147</v>
      </c>
    </row>
    <row r="61" spans="2:9" x14ac:dyDescent="0.15">
      <c r="B61" s="127"/>
      <c r="C61" s="166"/>
      <c r="D61" s="166"/>
      <c r="E61" s="167"/>
      <c r="F61" s="395" t="s">
        <v>423</v>
      </c>
      <c r="G61" s="398">
        <v>2640</v>
      </c>
      <c r="H61" s="404">
        <v>254</v>
      </c>
      <c r="I61" s="402">
        <f t="shared" si="0"/>
        <v>10.393700787401574</v>
      </c>
    </row>
    <row r="62" spans="2:9" x14ac:dyDescent="0.15">
      <c r="B62" s="127"/>
      <c r="C62" s="166"/>
      <c r="D62" s="166"/>
      <c r="E62" s="167"/>
      <c r="F62" s="396" t="s">
        <v>424</v>
      </c>
      <c r="G62" s="404">
        <v>2575</v>
      </c>
      <c r="H62" s="404">
        <v>245</v>
      </c>
      <c r="I62" s="402">
        <f t="shared" si="0"/>
        <v>10.510204081632653</v>
      </c>
    </row>
    <row r="68" spans="2:9" x14ac:dyDescent="0.15">
      <c r="B68" s="127"/>
      <c r="C68" s="166"/>
      <c r="D68" s="166"/>
      <c r="E68" s="167"/>
      <c r="F68" s="127"/>
      <c r="G68" s="166"/>
      <c r="H68" s="166"/>
    </row>
    <row r="69" spans="2:9" x14ac:dyDescent="0.15">
      <c r="B69" s="127"/>
      <c r="C69" s="166"/>
      <c r="D69" s="166"/>
      <c r="E69" s="167"/>
      <c r="F69" s="127"/>
      <c r="G69" s="166"/>
      <c r="H69" s="392"/>
      <c r="I69" s="393"/>
    </row>
    <row r="70" spans="2:9" x14ac:dyDescent="0.15">
      <c r="F70" s="127"/>
    </row>
    <row r="72" spans="2:9" x14ac:dyDescent="0.15">
      <c r="B72" s="394"/>
      <c r="C72" s="397" t="s">
        <v>284</v>
      </c>
      <c r="D72" s="397" t="s">
        <v>286</v>
      </c>
      <c r="E72" s="451" t="s">
        <v>364</v>
      </c>
      <c r="G72" s="126"/>
      <c r="H72" s="126"/>
    </row>
    <row r="73" spans="2:9" x14ac:dyDescent="0.15">
      <c r="B73" s="395" t="s">
        <v>418</v>
      </c>
      <c r="C73" s="398">
        <v>5505</v>
      </c>
      <c r="D73" s="398">
        <v>431</v>
      </c>
      <c r="E73" s="399">
        <f t="shared" ref="E73:E77" si="1">C73/D73</f>
        <v>12.772621809744779</v>
      </c>
      <c r="F73" s="127"/>
      <c r="G73" s="166"/>
      <c r="H73" s="166"/>
    </row>
    <row r="74" spans="2:9" x14ac:dyDescent="0.15">
      <c r="B74" s="395" t="s">
        <v>419</v>
      </c>
      <c r="C74" s="398">
        <v>5420</v>
      </c>
      <c r="D74" s="398">
        <v>438</v>
      </c>
      <c r="E74" s="399">
        <f t="shared" si="1"/>
        <v>12.374429223744292</v>
      </c>
      <c r="F74" s="127"/>
      <c r="G74" s="166"/>
      <c r="H74" s="166"/>
    </row>
    <row r="75" spans="2:9" x14ac:dyDescent="0.15">
      <c r="B75" s="395" t="s">
        <v>420</v>
      </c>
      <c r="C75" s="398">
        <v>5416</v>
      </c>
      <c r="D75" s="398">
        <v>428</v>
      </c>
      <c r="E75" s="399">
        <f t="shared" si="1"/>
        <v>12.654205607476635</v>
      </c>
      <c r="F75" s="127"/>
      <c r="G75" s="166"/>
      <c r="H75" s="166"/>
    </row>
    <row r="76" spans="2:9" x14ac:dyDescent="0.15">
      <c r="B76" s="395" t="s">
        <v>421</v>
      </c>
      <c r="C76" s="398">
        <v>5323</v>
      </c>
      <c r="D76" s="398">
        <v>440</v>
      </c>
      <c r="E76" s="399">
        <f t="shared" si="1"/>
        <v>12.097727272727273</v>
      </c>
      <c r="F76" s="127"/>
      <c r="G76" s="32"/>
      <c r="H76" s="32"/>
    </row>
    <row r="77" spans="2:9" x14ac:dyDescent="0.15">
      <c r="B77" s="395" t="s">
        <v>422</v>
      </c>
      <c r="C77" s="398">
        <v>5213</v>
      </c>
      <c r="D77" s="398">
        <v>438</v>
      </c>
      <c r="E77" s="399">
        <f t="shared" si="1"/>
        <v>11.901826484018265</v>
      </c>
      <c r="F77" s="127"/>
      <c r="G77" s="166"/>
      <c r="H77" s="166"/>
    </row>
    <row r="78" spans="2:9" x14ac:dyDescent="0.15">
      <c r="B78" s="395" t="s">
        <v>423</v>
      </c>
      <c r="C78" s="400">
        <v>5127</v>
      </c>
      <c r="D78" s="397">
        <v>441</v>
      </c>
      <c r="E78" s="399">
        <f>C78/D78</f>
        <v>11.625850340136054</v>
      </c>
      <c r="F78" s="127"/>
      <c r="G78" s="166"/>
      <c r="H78" s="166"/>
    </row>
    <row r="79" spans="2:9" x14ac:dyDescent="0.15">
      <c r="B79" s="396" t="s">
        <v>424</v>
      </c>
      <c r="C79" s="401">
        <v>4970</v>
      </c>
      <c r="D79" s="401">
        <v>440</v>
      </c>
      <c r="E79" s="399">
        <f>C79/D79</f>
        <v>11.295454545454545</v>
      </c>
    </row>
    <row r="81" spans="3:4" x14ac:dyDescent="0.15">
      <c r="C81" s="126"/>
      <c r="D81" s="126"/>
    </row>
    <row r="86" spans="3:4" x14ac:dyDescent="0.15">
      <c r="D86" s="31"/>
    </row>
  </sheetData>
  <mergeCells count="4">
    <mergeCell ref="A1:I1"/>
    <mergeCell ref="A3:I3"/>
    <mergeCell ref="A24:I25"/>
    <mergeCell ref="A29:I2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7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11.75" customWidth="1"/>
    <col min="12" max="12" width="11" bestFit="1" customWidth="1"/>
    <col min="13" max="13" width="7.875" bestFit="1" customWidth="1"/>
    <col min="14" max="14" width="7.125" bestFit="1" customWidth="1"/>
    <col min="15" max="15" width="8.5" bestFit="1" customWidth="1"/>
  </cols>
  <sheetData>
    <row r="1" spans="1:9" ht="35.25" customHeight="1" x14ac:dyDescent="0.15">
      <c r="A1" s="586" t="s">
        <v>427</v>
      </c>
      <c r="B1" s="586"/>
      <c r="C1" s="586"/>
      <c r="D1" s="586"/>
      <c r="E1" s="586"/>
      <c r="F1" s="586"/>
      <c r="G1" s="586"/>
      <c r="H1" s="586"/>
      <c r="I1" s="586"/>
    </row>
    <row r="2" spans="1:9" ht="13.5" customHeight="1" x14ac:dyDescent="0.15"/>
    <row r="50" spans="2:15" x14ac:dyDescent="0.15">
      <c r="B50" s="151"/>
    </row>
    <row r="52" spans="2:15" x14ac:dyDescent="0.15">
      <c r="L52" t="s">
        <v>182</v>
      </c>
      <c r="M52" t="s">
        <v>183</v>
      </c>
      <c r="N52" t="s">
        <v>184</v>
      </c>
      <c r="O52" t="s">
        <v>27</v>
      </c>
    </row>
    <row r="53" spans="2:15" x14ac:dyDescent="0.15">
      <c r="C53" s="147"/>
      <c r="D53" s="148" t="s">
        <v>309</v>
      </c>
      <c r="E53" s="148" t="s">
        <v>310</v>
      </c>
      <c r="F53" s="148" t="s">
        <v>311</v>
      </c>
      <c r="G53" s="148" t="s">
        <v>312</v>
      </c>
      <c r="H53" s="157" t="s">
        <v>315</v>
      </c>
      <c r="J53" s="18"/>
      <c r="K53" s="395" t="s">
        <v>448</v>
      </c>
      <c r="L53" s="149">
        <v>274485</v>
      </c>
      <c r="M53" s="149">
        <v>161983</v>
      </c>
      <c r="N53" s="149">
        <v>50507</v>
      </c>
      <c r="O53" s="149">
        <v>486975</v>
      </c>
    </row>
    <row r="54" spans="2:15" x14ac:dyDescent="0.15">
      <c r="C54" s="149" t="s">
        <v>182</v>
      </c>
      <c r="D54" s="149">
        <v>291332</v>
      </c>
      <c r="E54" s="149">
        <v>280588</v>
      </c>
      <c r="F54" s="149">
        <v>274485</v>
      </c>
      <c r="G54" s="147">
        <v>260955</v>
      </c>
      <c r="H54" s="156">
        <v>261108</v>
      </c>
      <c r="J54" s="585"/>
      <c r="K54" s="395" t="s">
        <v>449</v>
      </c>
      <c r="L54" s="149">
        <v>260955</v>
      </c>
      <c r="M54" s="149">
        <v>166882</v>
      </c>
      <c r="N54" s="149">
        <v>48902</v>
      </c>
      <c r="O54" s="149">
        <v>476739</v>
      </c>
    </row>
    <row r="55" spans="2:15" x14ac:dyDescent="0.15">
      <c r="C55" s="149" t="s">
        <v>183</v>
      </c>
      <c r="D55" s="149">
        <v>157766</v>
      </c>
      <c r="E55" s="149">
        <v>162115</v>
      </c>
      <c r="F55" s="149">
        <v>161983</v>
      </c>
      <c r="G55" s="147">
        <v>166882</v>
      </c>
      <c r="H55" s="156">
        <v>180618</v>
      </c>
      <c r="J55" s="585"/>
      <c r="K55" s="395" t="s">
        <v>450</v>
      </c>
      <c r="L55" s="147">
        <v>261108</v>
      </c>
      <c r="M55" s="147">
        <v>180618</v>
      </c>
      <c r="N55" s="147">
        <v>47715</v>
      </c>
      <c r="O55" s="147">
        <v>489441</v>
      </c>
    </row>
    <row r="56" spans="2:15" x14ac:dyDescent="0.15">
      <c r="C56" s="149" t="s">
        <v>184</v>
      </c>
      <c r="D56" s="149">
        <v>51085</v>
      </c>
      <c r="E56" s="149">
        <v>51867</v>
      </c>
      <c r="F56" s="149">
        <v>50507</v>
      </c>
      <c r="G56" s="147">
        <v>48902</v>
      </c>
      <c r="H56" s="156">
        <v>47715</v>
      </c>
      <c r="J56" s="105"/>
      <c r="K56" s="395" t="s">
        <v>451</v>
      </c>
      <c r="L56" s="406">
        <v>260836</v>
      </c>
      <c r="M56" s="406">
        <v>176766</v>
      </c>
      <c r="N56" s="406">
        <v>52620</v>
      </c>
      <c r="O56" s="406">
        <v>490222</v>
      </c>
    </row>
    <row r="57" spans="2:15" x14ac:dyDescent="0.15">
      <c r="J57" s="407"/>
      <c r="K57" s="395" t="s">
        <v>452</v>
      </c>
      <c r="L57" s="408">
        <v>272853</v>
      </c>
      <c r="M57" s="408">
        <v>183818</v>
      </c>
      <c r="N57" s="408">
        <v>47921</v>
      </c>
      <c r="O57" s="408">
        <v>504592</v>
      </c>
    </row>
    <row r="58" spans="2:15" x14ac:dyDescent="0.15">
      <c r="K58" s="396"/>
    </row>
    <row r="60" spans="2:15" x14ac:dyDescent="0.15">
      <c r="C60" s="405" t="s">
        <v>299</v>
      </c>
      <c r="D60" s="405"/>
      <c r="E60" s="405"/>
      <c r="J60" s="395"/>
    </row>
    <row r="61" spans="2:15" x14ac:dyDescent="0.15">
      <c r="C61" s="405"/>
      <c r="D61" s="405"/>
      <c r="E61" s="405" t="s">
        <v>27</v>
      </c>
      <c r="J61" s="395"/>
    </row>
    <row r="62" spans="2:15" x14ac:dyDescent="0.15">
      <c r="C62" s="405" t="s">
        <v>182</v>
      </c>
      <c r="D62" s="405" t="s">
        <v>415</v>
      </c>
      <c r="E62" s="408">
        <v>260955</v>
      </c>
      <c r="J62" s="395"/>
    </row>
    <row r="63" spans="2:15" x14ac:dyDescent="0.15">
      <c r="C63" s="405"/>
      <c r="D63" s="405">
        <v>27</v>
      </c>
      <c r="E63" s="408">
        <v>261108</v>
      </c>
      <c r="J63" s="395"/>
    </row>
    <row r="64" spans="2:15" x14ac:dyDescent="0.15">
      <c r="C64" s="405"/>
      <c r="D64" s="405">
        <v>28</v>
      </c>
      <c r="E64" s="408">
        <v>260836</v>
      </c>
      <c r="J64" s="395"/>
    </row>
    <row r="65" spans="3:10" x14ac:dyDescent="0.15">
      <c r="C65" s="405"/>
      <c r="D65" s="405">
        <v>29</v>
      </c>
      <c r="J65" s="395"/>
    </row>
    <row r="66" spans="3:10" x14ac:dyDescent="0.15">
      <c r="C66" s="405" t="s">
        <v>183</v>
      </c>
      <c r="D66" s="405" t="s">
        <v>415</v>
      </c>
      <c r="E66" s="408">
        <v>166882</v>
      </c>
      <c r="J66" s="396"/>
    </row>
    <row r="67" spans="3:10" x14ac:dyDescent="0.15">
      <c r="C67" s="405"/>
      <c r="D67" s="405">
        <v>27</v>
      </c>
      <c r="E67" s="408">
        <v>180618</v>
      </c>
    </row>
    <row r="68" spans="3:10" x14ac:dyDescent="0.15">
      <c r="C68" s="405"/>
      <c r="D68" s="405">
        <v>28</v>
      </c>
      <c r="E68" s="408">
        <v>176766</v>
      </c>
    </row>
    <row r="69" spans="3:10" x14ac:dyDescent="0.15">
      <c r="C69" s="405"/>
      <c r="D69" s="405">
        <v>29</v>
      </c>
    </row>
    <row r="70" spans="3:10" x14ac:dyDescent="0.15">
      <c r="C70" s="405" t="s">
        <v>184</v>
      </c>
      <c r="D70" s="405" t="s">
        <v>415</v>
      </c>
      <c r="E70" s="408">
        <v>48902</v>
      </c>
    </row>
    <row r="71" spans="3:10" x14ac:dyDescent="0.15">
      <c r="C71" s="405"/>
      <c r="D71" s="405">
        <v>27</v>
      </c>
      <c r="E71" s="408">
        <v>47715</v>
      </c>
    </row>
    <row r="72" spans="3:10" x14ac:dyDescent="0.15">
      <c r="C72" s="405"/>
      <c r="D72" s="405">
        <v>28</v>
      </c>
      <c r="E72" s="408">
        <v>52620</v>
      </c>
    </row>
    <row r="73" spans="3:10" x14ac:dyDescent="0.15">
      <c r="C73" s="405"/>
      <c r="D73" s="405">
        <v>29</v>
      </c>
    </row>
    <row r="74" spans="3:10" x14ac:dyDescent="0.15">
      <c r="C74" s="405" t="s">
        <v>27</v>
      </c>
      <c r="D74" s="405" t="s">
        <v>415</v>
      </c>
      <c r="E74" s="408">
        <v>476739</v>
      </c>
    </row>
    <row r="75" spans="3:10" x14ac:dyDescent="0.15">
      <c r="C75" s="405"/>
      <c r="D75" s="405">
        <v>27</v>
      </c>
      <c r="E75" s="408">
        <v>489441</v>
      </c>
    </row>
    <row r="76" spans="3:10" x14ac:dyDescent="0.15">
      <c r="C76" s="405"/>
      <c r="D76" s="405">
        <v>28</v>
      </c>
      <c r="E76" s="408">
        <v>490222</v>
      </c>
    </row>
    <row r="77" spans="3:10" x14ac:dyDescent="0.15">
      <c r="C77" s="405"/>
      <c r="D77" s="405">
        <v>29</v>
      </c>
    </row>
  </sheetData>
  <mergeCells count="2">
    <mergeCell ref="J54:J55"/>
    <mergeCell ref="A1:I1"/>
  </mergeCells>
  <phoneticPr fontId="2"/>
  <pageMargins left="0.78740157480314965" right="0.78740157480314965" top="0.78740157480314965" bottom="0.9842519685039370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0"/>
  <sheetViews>
    <sheetView view="pageBreakPreview" zoomScaleNormal="100" zoomScaleSheetLayoutView="100" workbookViewId="0">
      <selection activeCell="C5" sqref="C5"/>
    </sheetView>
  </sheetViews>
  <sheetFormatPr defaultRowHeight="12" x14ac:dyDescent="0.15"/>
  <cols>
    <col min="1" max="1" width="14.875" style="10" customWidth="1"/>
    <col min="2" max="2" width="9" style="84"/>
    <col min="3" max="3" width="9" style="89"/>
    <col min="4" max="4" width="9" style="84"/>
    <col min="5" max="5" width="9" style="89"/>
    <col min="6" max="9" width="9" style="10"/>
    <col min="10" max="10" width="9" style="9"/>
    <col min="11" max="16384" width="9" style="10"/>
  </cols>
  <sheetData>
    <row r="1" spans="1:10" s="7" customFormat="1" ht="21" customHeight="1" x14ac:dyDescent="0.15">
      <c r="A1" s="593" t="s">
        <v>42</v>
      </c>
      <c r="B1" s="593"/>
      <c r="C1" s="593"/>
      <c r="D1" s="593"/>
      <c r="E1" s="593"/>
      <c r="F1" s="593"/>
      <c r="G1" s="593"/>
      <c r="H1" s="593"/>
      <c r="I1" s="593"/>
      <c r="J1" s="6"/>
    </row>
    <row r="2" spans="1:10" s="8" customFormat="1" ht="13.5" customHeight="1" x14ac:dyDescent="0.15">
      <c r="A2" s="9" t="s">
        <v>43</v>
      </c>
      <c r="B2" s="80"/>
      <c r="C2" s="85"/>
      <c r="D2" s="80"/>
      <c r="E2" s="85"/>
      <c r="F2" s="9"/>
      <c r="G2" s="9"/>
      <c r="H2" s="9"/>
      <c r="I2" s="415" t="s">
        <v>404</v>
      </c>
      <c r="J2" s="9"/>
    </row>
    <row r="3" spans="1:10" ht="17.25" customHeight="1" x14ac:dyDescent="0.15">
      <c r="A3" s="588" t="s">
        <v>44</v>
      </c>
      <c r="B3" s="589" t="s">
        <v>45</v>
      </c>
      <c r="C3" s="589"/>
      <c r="D3" s="589" t="s">
        <v>46</v>
      </c>
      <c r="E3" s="589"/>
      <c r="F3" s="589" t="s">
        <v>47</v>
      </c>
      <c r="G3" s="589"/>
      <c r="H3" s="590" t="s">
        <v>48</v>
      </c>
      <c r="I3" s="591" t="s">
        <v>335</v>
      </c>
    </row>
    <row r="4" spans="1:10" ht="25.5" customHeight="1" x14ac:dyDescent="0.15">
      <c r="A4" s="588"/>
      <c r="B4" s="138" t="s">
        <v>49</v>
      </c>
      <c r="C4" s="139" t="s">
        <v>50</v>
      </c>
      <c r="D4" s="138" t="s">
        <v>49</v>
      </c>
      <c r="E4" s="139" t="s">
        <v>50</v>
      </c>
      <c r="F4" s="40" t="s">
        <v>51</v>
      </c>
      <c r="G4" s="40" t="s">
        <v>52</v>
      </c>
      <c r="H4" s="589"/>
      <c r="I4" s="591"/>
    </row>
    <row r="5" spans="1:10" ht="15.6" customHeight="1" x14ac:dyDescent="0.15">
      <c r="A5" s="11" t="s">
        <v>53</v>
      </c>
      <c r="B5" s="179">
        <v>18745</v>
      </c>
      <c r="C5" s="180">
        <v>53.1</v>
      </c>
      <c r="D5" s="181">
        <v>5958</v>
      </c>
      <c r="E5" s="180">
        <v>16.899999999999999</v>
      </c>
      <c r="F5" s="182">
        <v>16</v>
      </c>
      <c r="G5" s="182">
        <v>13</v>
      </c>
      <c r="H5" s="181">
        <v>1514</v>
      </c>
      <c r="I5" s="452" t="s">
        <v>336</v>
      </c>
    </row>
    <row r="6" spans="1:10" ht="15.6" customHeight="1" x14ac:dyDescent="0.15">
      <c r="A6" s="11" t="s">
        <v>54</v>
      </c>
      <c r="B6" s="183">
        <v>16633</v>
      </c>
      <c r="C6" s="180">
        <v>22</v>
      </c>
      <c r="D6" s="184">
        <v>8468</v>
      </c>
      <c r="E6" s="180">
        <v>11.2</v>
      </c>
      <c r="F6" s="182">
        <v>28</v>
      </c>
      <c r="G6" s="182">
        <v>18</v>
      </c>
      <c r="H6" s="184">
        <v>1043</v>
      </c>
      <c r="I6" s="453">
        <v>380</v>
      </c>
    </row>
    <row r="7" spans="1:10" ht="15.6" customHeight="1" x14ac:dyDescent="0.15">
      <c r="A7" s="11" t="s">
        <v>55</v>
      </c>
      <c r="B7" s="183">
        <v>19006</v>
      </c>
      <c r="C7" s="180">
        <v>96.5</v>
      </c>
      <c r="D7" s="184">
        <v>3121</v>
      </c>
      <c r="E7" s="180">
        <v>15.8</v>
      </c>
      <c r="F7" s="182">
        <v>9</v>
      </c>
      <c r="G7" s="182">
        <v>11</v>
      </c>
      <c r="H7" s="184">
        <v>598</v>
      </c>
      <c r="I7" s="453">
        <v>380</v>
      </c>
    </row>
    <row r="8" spans="1:10" ht="15.6" customHeight="1" x14ac:dyDescent="0.15">
      <c r="A8" s="11" t="s">
        <v>56</v>
      </c>
      <c r="B8" s="183">
        <v>19483</v>
      </c>
      <c r="C8" s="180">
        <v>49.1</v>
      </c>
      <c r="D8" s="184">
        <v>5359</v>
      </c>
      <c r="E8" s="180">
        <v>13.5</v>
      </c>
      <c r="F8" s="182">
        <v>22</v>
      </c>
      <c r="G8" s="182">
        <v>10</v>
      </c>
      <c r="H8" s="184">
        <v>796</v>
      </c>
      <c r="I8" s="453">
        <v>465</v>
      </c>
    </row>
    <row r="9" spans="1:10" ht="15.6" customHeight="1" x14ac:dyDescent="0.15">
      <c r="A9" s="11" t="s">
        <v>57</v>
      </c>
      <c r="B9" s="183">
        <v>17740</v>
      </c>
      <c r="C9" s="180">
        <v>47.4</v>
      </c>
      <c r="D9" s="184">
        <v>3771</v>
      </c>
      <c r="E9" s="180">
        <v>10.1</v>
      </c>
      <c r="F9" s="182">
        <v>15</v>
      </c>
      <c r="G9" s="182">
        <v>10</v>
      </c>
      <c r="H9" s="184">
        <v>1268</v>
      </c>
      <c r="I9" s="453">
        <v>345</v>
      </c>
    </row>
    <row r="10" spans="1:10" ht="15.6" customHeight="1" x14ac:dyDescent="0.15">
      <c r="A10" s="11" t="s">
        <v>58</v>
      </c>
      <c r="B10" s="183">
        <v>17467</v>
      </c>
      <c r="C10" s="180">
        <v>236</v>
      </c>
      <c r="D10" s="184">
        <v>2344</v>
      </c>
      <c r="E10" s="180">
        <v>31.7</v>
      </c>
      <c r="F10" s="182">
        <v>7</v>
      </c>
      <c r="G10" s="182">
        <v>6</v>
      </c>
      <c r="H10" s="184">
        <v>976</v>
      </c>
      <c r="I10" s="453">
        <v>250</v>
      </c>
    </row>
    <row r="11" spans="1:10" ht="15.6" customHeight="1" x14ac:dyDescent="0.15">
      <c r="A11" s="11" t="s">
        <v>59</v>
      </c>
      <c r="B11" s="183">
        <v>25224</v>
      </c>
      <c r="C11" s="180">
        <v>162.69999999999999</v>
      </c>
      <c r="D11" s="184">
        <v>2459</v>
      </c>
      <c r="E11" s="180">
        <v>15.9</v>
      </c>
      <c r="F11" s="182">
        <v>9</v>
      </c>
      <c r="G11" s="182">
        <v>7</v>
      </c>
      <c r="H11" s="184">
        <v>811</v>
      </c>
      <c r="I11" s="453">
        <v>300</v>
      </c>
    </row>
    <row r="12" spans="1:10" ht="15.6" customHeight="1" x14ac:dyDescent="0.15">
      <c r="A12" s="11" t="s">
        <v>60</v>
      </c>
      <c r="B12" s="183">
        <v>19648</v>
      </c>
      <c r="C12" s="180">
        <v>97.3</v>
      </c>
      <c r="D12" s="184">
        <v>3696</v>
      </c>
      <c r="E12" s="180">
        <v>18.3</v>
      </c>
      <c r="F12" s="182">
        <v>11</v>
      </c>
      <c r="G12" s="182">
        <v>12</v>
      </c>
      <c r="H12" s="184">
        <v>976</v>
      </c>
      <c r="I12" s="453">
        <v>250</v>
      </c>
    </row>
    <row r="13" spans="1:10" ht="15.6" customHeight="1" x14ac:dyDescent="0.15">
      <c r="A13" s="11" t="s">
        <v>61</v>
      </c>
      <c r="B13" s="183">
        <v>14135</v>
      </c>
      <c r="C13" s="180">
        <v>785.3</v>
      </c>
      <c r="D13" s="184">
        <v>2075</v>
      </c>
      <c r="E13" s="180">
        <v>115.3</v>
      </c>
      <c r="F13" s="182">
        <v>3</v>
      </c>
      <c r="G13" s="182">
        <v>9</v>
      </c>
      <c r="H13" s="184">
        <v>797</v>
      </c>
      <c r="I13" s="453">
        <v>275</v>
      </c>
    </row>
    <row r="14" spans="1:10" ht="15.6" customHeight="1" x14ac:dyDescent="0.15">
      <c r="A14" s="11" t="s">
        <v>62</v>
      </c>
      <c r="B14" s="183">
        <v>26487</v>
      </c>
      <c r="C14" s="180">
        <v>41.3</v>
      </c>
      <c r="D14" s="184">
        <v>6700</v>
      </c>
      <c r="E14" s="180">
        <v>10.5</v>
      </c>
      <c r="F14" s="182">
        <v>25</v>
      </c>
      <c r="G14" s="182">
        <v>16</v>
      </c>
      <c r="H14" s="184">
        <v>1084</v>
      </c>
      <c r="I14" s="453">
        <v>340</v>
      </c>
    </row>
    <row r="15" spans="1:10" ht="15.6" customHeight="1" x14ac:dyDescent="0.15">
      <c r="A15" s="11" t="s">
        <v>63</v>
      </c>
      <c r="B15" s="183">
        <v>23785</v>
      </c>
      <c r="C15" s="180">
        <v>48.5</v>
      </c>
      <c r="D15" s="184">
        <v>5284</v>
      </c>
      <c r="E15" s="180">
        <v>10.8</v>
      </c>
      <c r="F15" s="182">
        <v>22</v>
      </c>
      <c r="G15" s="182">
        <v>12</v>
      </c>
      <c r="H15" s="184">
        <v>931</v>
      </c>
      <c r="I15" s="453">
        <v>375</v>
      </c>
    </row>
    <row r="16" spans="1:10" ht="15.6" customHeight="1" x14ac:dyDescent="0.15">
      <c r="A16" s="11" t="s">
        <v>64</v>
      </c>
      <c r="B16" s="183">
        <v>16831</v>
      </c>
      <c r="C16" s="180">
        <v>34.799999999999997</v>
      </c>
      <c r="D16" s="184">
        <v>4267</v>
      </c>
      <c r="E16" s="180">
        <v>8.8000000000000007</v>
      </c>
      <c r="F16" s="182">
        <v>22</v>
      </c>
      <c r="G16" s="182">
        <v>8</v>
      </c>
      <c r="H16" s="184">
        <v>988</v>
      </c>
      <c r="I16" s="453">
        <v>380</v>
      </c>
    </row>
    <row r="17" spans="1:12" ht="15.6" customHeight="1" x14ac:dyDescent="0.15">
      <c r="A17" s="11" t="s">
        <v>65</v>
      </c>
      <c r="B17" s="183">
        <v>14147</v>
      </c>
      <c r="C17" s="180">
        <v>205</v>
      </c>
      <c r="D17" s="184">
        <v>2096</v>
      </c>
      <c r="E17" s="180">
        <v>30.4</v>
      </c>
      <c r="F17" s="182">
        <v>7</v>
      </c>
      <c r="G17" s="182">
        <v>7</v>
      </c>
      <c r="H17" s="184">
        <v>832</v>
      </c>
      <c r="I17" s="453">
        <v>275</v>
      </c>
    </row>
    <row r="18" spans="1:12" ht="15.6" customHeight="1" x14ac:dyDescent="0.15">
      <c r="A18" s="11" t="s">
        <v>66</v>
      </c>
      <c r="B18" s="183">
        <v>15842</v>
      </c>
      <c r="C18" s="180">
        <v>1320.2</v>
      </c>
      <c r="D18" s="184">
        <v>2121</v>
      </c>
      <c r="E18" s="180">
        <v>176.8</v>
      </c>
      <c r="F18" s="182">
        <v>4</v>
      </c>
      <c r="G18" s="182">
        <v>8</v>
      </c>
      <c r="H18" s="184">
        <v>841</v>
      </c>
      <c r="I18" s="453">
        <v>275</v>
      </c>
    </row>
    <row r="19" spans="1:12" ht="15.6" customHeight="1" x14ac:dyDescent="0.15">
      <c r="A19" s="11" t="s">
        <v>67</v>
      </c>
      <c r="B19" s="183">
        <v>15672</v>
      </c>
      <c r="C19" s="180">
        <v>193.5</v>
      </c>
      <c r="D19" s="184">
        <v>2263</v>
      </c>
      <c r="E19" s="180">
        <v>27.9</v>
      </c>
      <c r="F19" s="182">
        <v>7</v>
      </c>
      <c r="G19" s="182">
        <v>5</v>
      </c>
      <c r="H19" s="184">
        <v>840</v>
      </c>
      <c r="I19" s="453">
        <v>275</v>
      </c>
    </row>
    <row r="20" spans="1:12" ht="15.6" customHeight="1" x14ac:dyDescent="0.15">
      <c r="A20" s="11" t="s">
        <v>68</v>
      </c>
      <c r="B20" s="183">
        <v>10695</v>
      </c>
      <c r="C20" s="180">
        <v>127.3</v>
      </c>
      <c r="D20" s="184">
        <v>2176</v>
      </c>
      <c r="E20" s="180">
        <v>25.9</v>
      </c>
      <c r="F20" s="182">
        <v>8</v>
      </c>
      <c r="G20" s="182">
        <v>5</v>
      </c>
      <c r="H20" s="184">
        <v>885</v>
      </c>
      <c r="I20" s="453">
        <v>275</v>
      </c>
    </row>
    <row r="21" spans="1:12" ht="15.6" customHeight="1" x14ac:dyDescent="0.15">
      <c r="A21" s="11" t="s">
        <v>69</v>
      </c>
      <c r="B21" s="183">
        <v>11676</v>
      </c>
      <c r="C21" s="180">
        <v>778.4</v>
      </c>
      <c r="D21" s="184">
        <v>2138</v>
      </c>
      <c r="E21" s="180">
        <v>142.5</v>
      </c>
      <c r="F21" s="182">
        <v>3</v>
      </c>
      <c r="G21" s="182">
        <v>9</v>
      </c>
      <c r="H21" s="184">
        <v>831</v>
      </c>
      <c r="I21" s="453">
        <v>275</v>
      </c>
    </row>
    <row r="22" spans="1:12" ht="15.6" customHeight="1" x14ac:dyDescent="0.15">
      <c r="A22" s="11" t="s">
        <v>70</v>
      </c>
      <c r="B22" s="183">
        <v>18112</v>
      </c>
      <c r="C22" s="180">
        <v>307</v>
      </c>
      <c r="D22" s="184">
        <v>2127</v>
      </c>
      <c r="E22" s="180">
        <v>36.1</v>
      </c>
      <c r="F22" s="182">
        <v>7</v>
      </c>
      <c r="G22" s="182">
        <v>5</v>
      </c>
      <c r="H22" s="184">
        <v>891</v>
      </c>
      <c r="I22" s="453">
        <v>275</v>
      </c>
    </row>
    <row r="23" spans="1:12" ht="15.6" customHeight="1" x14ac:dyDescent="0.15">
      <c r="A23" s="11" t="s">
        <v>71</v>
      </c>
      <c r="B23" s="183">
        <v>10454</v>
      </c>
      <c r="C23" s="180">
        <v>132.30000000000001</v>
      </c>
      <c r="D23" s="184">
        <v>1925</v>
      </c>
      <c r="E23" s="180">
        <v>24.4</v>
      </c>
      <c r="F23" s="182">
        <v>8</v>
      </c>
      <c r="G23" s="182">
        <v>6</v>
      </c>
      <c r="H23" s="184">
        <v>813</v>
      </c>
      <c r="I23" s="453">
        <v>250</v>
      </c>
    </row>
    <row r="24" spans="1:12" ht="15.6" customHeight="1" x14ac:dyDescent="0.15">
      <c r="A24" s="11" t="s">
        <v>72</v>
      </c>
      <c r="B24" s="183">
        <v>32600</v>
      </c>
      <c r="C24" s="180">
        <v>190.6</v>
      </c>
      <c r="D24" s="184">
        <v>3494</v>
      </c>
      <c r="E24" s="180">
        <v>20.399999999999999</v>
      </c>
      <c r="F24" s="182">
        <v>9</v>
      </c>
      <c r="G24" s="182">
        <v>12</v>
      </c>
      <c r="H24" s="184">
        <v>680</v>
      </c>
      <c r="I24" s="453">
        <v>375</v>
      </c>
    </row>
    <row r="25" spans="1:12" ht="15.6" customHeight="1" x14ac:dyDescent="0.15">
      <c r="A25" s="11" t="s">
        <v>313</v>
      </c>
      <c r="B25" s="183">
        <v>14988</v>
      </c>
      <c r="C25" s="180">
        <v>125.9</v>
      </c>
      <c r="D25" s="184">
        <v>3034</v>
      </c>
      <c r="E25" s="180">
        <v>25.5</v>
      </c>
      <c r="F25" s="182">
        <v>8</v>
      </c>
      <c r="G25" s="182">
        <v>11</v>
      </c>
      <c r="H25" s="184">
        <v>782</v>
      </c>
      <c r="I25" s="453">
        <v>375</v>
      </c>
      <c r="L25" s="89"/>
    </row>
    <row r="26" spans="1:12" ht="15.6" customHeight="1" x14ac:dyDescent="0.15">
      <c r="A26" s="11" t="s">
        <v>177</v>
      </c>
      <c r="B26" s="183">
        <v>13345</v>
      </c>
      <c r="C26" s="180">
        <v>404.4</v>
      </c>
      <c r="D26" s="184">
        <v>2082</v>
      </c>
      <c r="E26" s="180">
        <v>63.1</v>
      </c>
      <c r="F26" s="182">
        <v>6</v>
      </c>
      <c r="G26" s="182">
        <v>9</v>
      </c>
      <c r="H26" s="184">
        <v>560</v>
      </c>
      <c r="I26" s="453">
        <v>395</v>
      </c>
    </row>
    <row r="27" spans="1:12" ht="15.6" customHeight="1" x14ac:dyDescent="0.15">
      <c r="A27" s="11" t="s">
        <v>178</v>
      </c>
      <c r="B27" s="183">
        <v>13219</v>
      </c>
      <c r="C27" s="180">
        <v>300.39999999999998</v>
      </c>
      <c r="D27" s="184">
        <v>1539</v>
      </c>
      <c r="E27" s="180">
        <v>35</v>
      </c>
      <c r="F27" s="182">
        <v>4</v>
      </c>
      <c r="G27" s="182">
        <v>9</v>
      </c>
      <c r="H27" s="184">
        <v>562</v>
      </c>
      <c r="I27" s="453">
        <v>375</v>
      </c>
    </row>
    <row r="28" spans="1:12" ht="15.6" customHeight="1" x14ac:dyDescent="0.15">
      <c r="A28" s="11" t="s">
        <v>179</v>
      </c>
      <c r="B28" s="183">
        <v>9761</v>
      </c>
      <c r="C28" s="180">
        <v>406.7</v>
      </c>
      <c r="D28" s="184">
        <v>2003</v>
      </c>
      <c r="E28" s="180">
        <v>83.5</v>
      </c>
      <c r="F28" s="182">
        <v>6</v>
      </c>
      <c r="G28" s="182">
        <v>7</v>
      </c>
      <c r="H28" s="184">
        <v>561</v>
      </c>
      <c r="I28" s="453">
        <v>375</v>
      </c>
    </row>
    <row r="29" spans="1:12" ht="15.6" customHeight="1" x14ac:dyDescent="0.15">
      <c r="A29" s="11" t="s">
        <v>180</v>
      </c>
      <c r="B29" s="183">
        <v>8478</v>
      </c>
      <c r="C29" s="180">
        <v>206.8</v>
      </c>
      <c r="D29" s="184">
        <v>1819</v>
      </c>
      <c r="E29" s="180">
        <v>44.4</v>
      </c>
      <c r="F29" s="182">
        <v>6</v>
      </c>
      <c r="G29" s="182">
        <v>6</v>
      </c>
      <c r="H29" s="184">
        <v>561</v>
      </c>
      <c r="I29" s="453">
        <v>375</v>
      </c>
    </row>
    <row r="30" spans="1:12" s="17" customFormat="1" ht="15.6" customHeight="1" x14ac:dyDescent="0.15">
      <c r="A30" s="423" t="s">
        <v>27</v>
      </c>
      <c r="B30" s="321">
        <f>SUM(B5:B29)</f>
        <v>424173</v>
      </c>
      <c r="C30" s="323">
        <v>85.3</v>
      </c>
      <c r="D30" s="321">
        <f>SUM(D5:D29)</f>
        <v>82319</v>
      </c>
      <c r="E30" s="323">
        <v>16.600000000000001</v>
      </c>
      <c r="F30" s="321">
        <f>SUM(F5:F29)</f>
        <v>272</v>
      </c>
      <c r="G30" s="321">
        <f>SUM(G5:G29)</f>
        <v>231</v>
      </c>
      <c r="H30" s="321">
        <f>SUM(H5:H29)</f>
        <v>21421</v>
      </c>
      <c r="I30" s="454">
        <f>SUM(I5:I29)</f>
        <v>7910</v>
      </c>
      <c r="J30" s="6"/>
      <c r="K30" s="322"/>
    </row>
    <row r="31" spans="1:12" s="17" customFormat="1" ht="11.25" customHeight="1" x14ac:dyDescent="0.15">
      <c r="A31" s="592" t="s">
        <v>322</v>
      </c>
      <c r="B31" s="592"/>
      <c r="C31" s="592"/>
      <c r="D31" s="592"/>
      <c r="E31" s="592"/>
      <c r="F31" s="592"/>
      <c r="G31" s="592"/>
      <c r="H31" s="592"/>
      <c r="I31" s="592"/>
    </row>
    <row r="32" spans="1:12" s="8" customFormat="1" ht="13.5" customHeight="1" x14ac:dyDescent="0.15">
      <c r="A32" s="416" t="s">
        <v>403</v>
      </c>
      <c r="B32" s="82"/>
      <c r="C32" s="87"/>
      <c r="D32" s="82"/>
      <c r="E32" s="87"/>
      <c r="F32" s="61"/>
      <c r="G32" s="61"/>
      <c r="H32" s="61"/>
      <c r="I32" s="92"/>
      <c r="J32" s="9"/>
    </row>
    <row r="33" spans="1:12" s="8" customFormat="1" ht="13.5" customHeight="1" x14ac:dyDescent="0.15">
      <c r="A33" s="416"/>
      <c r="B33" s="82"/>
      <c r="C33" s="87"/>
      <c r="D33" s="82"/>
      <c r="E33" s="87"/>
      <c r="F33" s="61"/>
      <c r="G33" s="61"/>
      <c r="H33" s="61"/>
      <c r="I33" s="92"/>
      <c r="J33" s="9"/>
    </row>
    <row r="35" spans="1:12" ht="17.25" customHeight="1" x14ac:dyDescent="0.2">
      <c r="A35" s="587" t="s">
        <v>73</v>
      </c>
      <c r="B35" s="587"/>
      <c r="C35" s="587"/>
      <c r="D35" s="587"/>
      <c r="E35" s="587"/>
      <c r="F35" s="587"/>
      <c r="G35" s="587"/>
      <c r="H35" s="587"/>
      <c r="I35" s="587"/>
    </row>
    <row r="36" spans="1:12" ht="17.25" customHeight="1" x14ac:dyDescent="0.15">
      <c r="A36" s="417" t="s">
        <v>43</v>
      </c>
      <c r="B36" s="80"/>
      <c r="C36" s="85"/>
      <c r="D36" s="80"/>
      <c r="E36" s="85"/>
      <c r="F36" s="9"/>
      <c r="G36" s="9"/>
      <c r="H36" s="417"/>
      <c r="I36" s="415" t="s">
        <v>404</v>
      </c>
    </row>
    <row r="37" spans="1:12" ht="17.25" customHeight="1" x14ac:dyDescent="0.15">
      <c r="A37" s="588" t="s">
        <v>44</v>
      </c>
      <c r="B37" s="589" t="s">
        <v>45</v>
      </c>
      <c r="C37" s="589"/>
      <c r="D37" s="589" t="s">
        <v>46</v>
      </c>
      <c r="E37" s="589"/>
      <c r="F37" s="589" t="s">
        <v>47</v>
      </c>
      <c r="G37" s="589"/>
      <c r="H37" s="590" t="s">
        <v>48</v>
      </c>
      <c r="I37" s="591" t="s">
        <v>335</v>
      </c>
    </row>
    <row r="38" spans="1:12" ht="25.5" customHeight="1" x14ac:dyDescent="0.15">
      <c r="A38" s="588"/>
      <c r="B38" s="81" t="s">
        <v>49</v>
      </c>
      <c r="C38" s="86" t="s">
        <v>50</v>
      </c>
      <c r="D38" s="81" t="s">
        <v>49</v>
      </c>
      <c r="E38" s="86" t="s">
        <v>50</v>
      </c>
      <c r="F38" s="435" t="s">
        <v>51</v>
      </c>
      <c r="G38" s="435" t="s">
        <v>52</v>
      </c>
      <c r="H38" s="589"/>
      <c r="I38" s="591"/>
    </row>
    <row r="39" spans="1:12" ht="15" customHeight="1" x14ac:dyDescent="0.15">
      <c r="A39" s="11" t="s">
        <v>74</v>
      </c>
      <c r="B39" s="179">
        <v>27015</v>
      </c>
      <c r="C39" s="180">
        <v>35.299999999999997</v>
      </c>
      <c r="D39" s="181">
        <v>8910</v>
      </c>
      <c r="E39" s="180">
        <v>11.6</v>
      </c>
      <c r="F39" s="182">
        <v>30</v>
      </c>
      <c r="G39" s="182">
        <v>31</v>
      </c>
      <c r="H39" s="182">
        <v>2244</v>
      </c>
      <c r="I39" s="185">
        <v>380</v>
      </c>
    </row>
    <row r="40" spans="1:12" ht="15" customHeight="1" x14ac:dyDescent="0.15">
      <c r="A40" s="11" t="s">
        <v>75</v>
      </c>
      <c r="B40" s="183">
        <v>60049</v>
      </c>
      <c r="C40" s="180">
        <v>164.5</v>
      </c>
      <c r="D40" s="184">
        <v>8630</v>
      </c>
      <c r="E40" s="180">
        <v>23.6</v>
      </c>
      <c r="F40" s="182">
        <v>17</v>
      </c>
      <c r="G40" s="182">
        <v>24</v>
      </c>
      <c r="H40" s="182">
        <v>1752</v>
      </c>
      <c r="I40" s="186" t="s">
        <v>22</v>
      </c>
    </row>
    <row r="41" spans="1:12" ht="15" customHeight="1" x14ac:dyDescent="0.15">
      <c r="A41" s="11" t="s">
        <v>76</v>
      </c>
      <c r="B41" s="183">
        <v>24730</v>
      </c>
      <c r="C41" s="180">
        <v>57</v>
      </c>
      <c r="D41" s="184">
        <v>5848</v>
      </c>
      <c r="E41" s="180">
        <v>13.5</v>
      </c>
      <c r="F41" s="182">
        <v>17</v>
      </c>
      <c r="G41" s="182">
        <v>14</v>
      </c>
      <c r="H41" s="182">
        <v>845</v>
      </c>
      <c r="I41" s="185">
        <v>380</v>
      </c>
    </row>
    <row r="42" spans="1:12" ht="15" customHeight="1" x14ac:dyDescent="0.15">
      <c r="A42" s="11" t="s">
        <v>77</v>
      </c>
      <c r="B42" s="183">
        <v>33008</v>
      </c>
      <c r="C42" s="180">
        <v>120.5</v>
      </c>
      <c r="D42" s="184">
        <v>4548</v>
      </c>
      <c r="E42" s="180">
        <v>16.600000000000001</v>
      </c>
      <c r="F42" s="182">
        <v>13</v>
      </c>
      <c r="G42" s="182">
        <v>10</v>
      </c>
      <c r="H42" s="182">
        <v>1044</v>
      </c>
      <c r="I42" s="185">
        <v>375</v>
      </c>
    </row>
    <row r="43" spans="1:12" ht="15" customHeight="1" x14ac:dyDescent="0.15">
      <c r="A43" s="11" t="s">
        <v>78</v>
      </c>
      <c r="B43" s="183">
        <v>20421</v>
      </c>
      <c r="C43" s="180">
        <v>66.3</v>
      </c>
      <c r="D43" s="184">
        <v>4196</v>
      </c>
      <c r="E43" s="180">
        <v>13.6</v>
      </c>
      <c r="F43" s="182">
        <v>12</v>
      </c>
      <c r="G43" s="182">
        <v>18</v>
      </c>
      <c r="H43" s="182">
        <v>1362</v>
      </c>
      <c r="I43" s="186" t="s">
        <v>22</v>
      </c>
    </row>
    <row r="44" spans="1:12" s="9" customFormat="1" ht="15" customHeight="1" x14ac:dyDescent="0.15">
      <c r="A44" s="11" t="s">
        <v>79</v>
      </c>
      <c r="B44" s="183">
        <v>16119</v>
      </c>
      <c r="C44" s="180">
        <v>503.7</v>
      </c>
      <c r="D44" s="184">
        <v>2512</v>
      </c>
      <c r="E44" s="180">
        <v>78.5</v>
      </c>
      <c r="F44" s="182">
        <v>4</v>
      </c>
      <c r="G44" s="182">
        <v>10</v>
      </c>
      <c r="H44" s="182">
        <v>653</v>
      </c>
      <c r="I44" s="185">
        <v>380</v>
      </c>
      <c r="K44" s="10"/>
      <c r="L44" s="10"/>
    </row>
    <row r="45" spans="1:12" s="9" customFormat="1" ht="15" customHeight="1" x14ac:dyDescent="0.15">
      <c r="A45" s="11" t="s">
        <v>80</v>
      </c>
      <c r="B45" s="183">
        <v>18293</v>
      </c>
      <c r="C45" s="180">
        <v>609.79999999999995</v>
      </c>
      <c r="D45" s="184">
        <v>2297</v>
      </c>
      <c r="E45" s="180">
        <v>76.599999999999994</v>
      </c>
      <c r="F45" s="182">
        <v>4</v>
      </c>
      <c r="G45" s="182">
        <v>9</v>
      </c>
      <c r="H45" s="182">
        <v>653</v>
      </c>
      <c r="I45" s="185">
        <v>275</v>
      </c>
      <c r="K45" s="10"/>
      <c r="L45" s="10"/>
    </row>
    <row r="46" spans="1:12" s="9" customFormat="1" ht="15" customHeight="1" x14ac:dyDescent="0.15">
      <c r="A46" s="11" t="s">
        <v>81</v>
      </c>
      <c r="B46" s="183">
        <v>19101</v>
      </c>
      <c r="C46" s="180">
        <v>272.89999999999998</v>
      </c>
      <c r="D46" s="184">
        <v>2626</v>
      </c>
      <c r="E46" s="180">
        <v>37.5</v>
      </c>
      <c r="F46" s="182">
        <v>4</v>
      </c>
      <c r="G46" s="182">
        <v>16</v>
      </c>
      <c r="H46" s="182">
        <v>650</v>
      </c>
      <c r="I46" s="185">
        <v>380</v>
      </c>
      <c r="K46" s="10"/>
      <c r="L46" s="10"/>
    </row>
    <row r="47" spans="1:12" s="9" customFormat="1" ht="15" customHeight="1" x14ac:dyDescent="0.15">
      <c r="A47" s="11" t="s">
        <v>82</v>
      </c>
      <c r="B47" s="183">
        <v>23941</v>
      </c>
      <c r="C47" s="180">
        <v>246.8</v>
      </c>
      <c r="D47" s="184">
        <v>3176</v>
      </c>
      <c r="E47" s="180">
        <v>32.700000000000003</v>
      </c>
      <c r="F47" s="182">
        <v>6</v>
      </c>
      <c r="G47" s="182">
        <v>13</v>
      </c>
      <c r="H47" s="182">
        <v>848</v>
      </c>
      <c r="I47" s="185">
        <v>380</v>
      </c>
      <c r="K47" s="10"/>
      <c r="L47" s="10"/>
    </row>
    <row r="48" spans="1:12" s="9" customFormat="1" ht="15" customHeight="1" x14ac:dyDescent="0.15">
      <c r="A48" s="11" t="s">
        <v>181</v>
      </c>
      <c r="B48" s="183">
        <v>32827</v>
      </c>
      <c r="C48" s="180">
        <v>165</v>
      </c>
      <c r="D48" s="184">
        <v>7377</v>
      </c>
      <c r="E48" s="180">
        <v>37.1</v>
      </c>
      <c r="F48" s="182">
        <v>11</v>
      </c>
      <c r="G48" s="182">
        <v>22</v>
      </c>
      <c r="H48" s="182">
        <v>2179</v>
      </c>
      <c r="I48" s="185">
        <v>425</v>
      </c>
      <c r="K48" s="10"/>
      <c r="L48" s="10"/>
    </row>
    <row r="49" spans="1:12" s="6" customFormat="1" ht="15" customHeight="1" x14ac:dyDescent="0.15">
      <c r="A49" s="39" t="s">
        <v>27</v>
      </c>
      <c r="B49" s="321">
        <v>275504</v>
      </c>
      <c r="C49" s="323">
        <v>107</v>
      </c>
      <c r="D49" s="321">
        <f>SUM(D39:D48)</f>
        <v>50120</v>
      </c>
      <c r="E49" s="323">
        <v>19.5</v>
      </c>
      <c r="F49" s="242">
        <f>SUM(F39:F48)</f>
        <v>118</v>
      </c>
      <c r="G49" s="242">
        <f>SUM(G39:G48)</f>
        <v>167</v>
      </c>
      <c r="H49" s="242">
        <f t="shared" ref="H49:I49" si="0">SUM(H39:H48)</f>
        <v>12230</v>
      </c>
      <c r="I49" s="246">
        <f t="shared" si="0"/>
        <v>2975</v>
      </c>
      <c r="K49" s="17"/>
      <c r="L49" s="17"/>
    </row>
    <row r="50" spans="1:12" s="9" customFormat="1" x14ac:dyDescent="0.15">
      <c r="A50" s="9" t="s">
        <v>321</v>
      </c>
      <c r="B50" s="83"/>
      <c r="C50" s="88"/>
      <c r="D50" s="83"/>
      <c r="E50" s="88"/>
      <c r="F50" s="5"/>
      <c r="G50" s="5"/>
      <c r="H50" s="5"/>
      <c r="I50" s="5"/>
      <c r="K50" s="10"/>
      <c r="L50" s="10"/>
    </row>
  </sheetData>
  <mergeCells count="15">
    <mergeCell ref="A31:I31"/>
    <mergeCell ref="A1:I1"/>
    <mergeCell ref="A3:A4"/>
    <mergeCell ref="B3:C3"/>
    <mergeCell ref="D3:E3"/>
    <mergeCell ref="F3:G3"/>
    <mergeCell ref="H3:H4"/>
    <mergeCell ref="I3:I4"/>
    <mergeCell ref="A35:I35"/>
    <mergeCell ref="A37:A38"/>
    <mergeCell ref="B37:C37"/>
    <mergeCell ref="D37:E37"/>
    <mergeCell ref="F37:G37"/>
    <mergeCell ref="H37:H38"/>
    <mergeCell ref="I37:I38"/>
  </mergeCells>
  <phoneticPr fontId="2"/>
  <printOptions horizontalCentered="1"/>
  <pageMargins left="0.78740157480314965" right="0.78740157480314965" top="0.78740157480314965" bottom="0.98425196850393704" header="0.23622047244094491" footer="0.1574803149606299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55"/>
  <sheetViews>
    <sheetView view="pageBreakPreview" zoomScale="75" zoomScaleNormal="100" zoomScaleSheetLayoutView="75" workbookViewId="0">
      <selection sqref="A1:L1"/>
    </sheetView>
  </sheetViews>
  <sheetFormatPr defaultRowHeight="15.75" customHeight="1" x14ac:dyDescent="0.15"/>
  <cols>
    <col min="1" max="1" width="15.875" style="73" customWidth="1"/>
    <col min="2" max="12" width="6.375" style="73" customWidth="1"/>
    <col min="13" max="21" width="7.125" style="73" customWidth="1"/>
    <col min="22" max="22" width="9.125" style="73" bestFit="1" customWidth="1"/>
    <col min="23" max="16384" width="9" style="73"/>
  </cols>
  <sheetData>
    <row r="1" spans="1:19" s="7" customFormat="1" ht="24" customHeight="1" x14ac:dyDescent="0.15">
      <c r="A1" s="593" t="s">
        <v>308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</row>
    <row r="2" spans="1:19" ht="18" customHeight="1" x14ac:dyDescent="0.15">
      <c r="A2" s="168" t="s">
        <v>230</v>
      </c>
      <c r="L2" s="59" t="s">
        <v>281</v>
      </c>
      <c r="N2" s="75"/>
      <c r="S2" s="8"/>
    </row>
    <row r="3" spans="1:19" ht="14.25" customHeight="1" x14ac:dyDescent="0.15">
      <c r="A3" s="588" t="s">
        <v>44</v>
      </c>
      <c r="B3" s="606" t="s">
        <v>168</v>
      </c>
      <c r="C3" s="596" t="s">
        <v>169</v>
      </c>
      <c r="D3" s="599" t="s">
        <v>267</v>
      </c>
      <c r="E3" s="600"/>
      <c r="F3" s="600"/>
      <c r="G3" s="600"/>
      <c r="H3" s="600"/>
      <c r="I3" s="601"/>
      <c r="J3" s="598" t="s">
        <v>170</v>
      </c>
      <c r="K3" s="594"/>
      <c r="L3" s="448" t="s">
        <v>171</v>
      </c>
    </row>
    <row r="4" spans="1:19" ht="14.25" customHeight="1" x14ac:dyDescent="0.15">
      <c r="A4" s="588"/>
      <c r="B4" s="607"/>
      <c r="C4" s="597"/>
      <c r="D4" s="448" t="s">
        <v>172</v>
      </c>
      <c r="E4" s="152" t="s">
        <v>266</v>
      </c>
      <c r="F4" s="448" t="s">
        <v>304</v>
      </c>
      <c r="G4" s="152" t="s">
        <v>305</v>
      </c>
      <c r="H4" s="448" t="s">
        <v>306</v>
      </c>
      <c r="I4" s="479" t="s">
        <v>307</v>
      </c>
      <c r="J4" s="480" t="s">
        <v>225</v>
      </c>
      <c r="K4" s="481" t="s">
        <v>226</v>
      </c>
      <c r="L4" s="481" t="s">
        <v>225</v>
      </c>
    </row>
    <row r="5" spans="1:19" s="72" customFormat="1" ht="14.25" customHeight="1" x14ac:dyDescent="0.15">
      <c r="A5" s="444" t="s">
        <v>410</v>
      </c>
      <c r="B5" s="482">
        <v>264</v>
      </c>
      <c r="C5" s="482">
        <v>5213</v>
      </c>
      <c r="D5" s="483">
        <v>821</v>
      </c>
      <c r="E5" s="484">
        <v>839</v>
      </c>
      <c r="F5" s="483">
        <v>911</v>
      </c>
      <c r="G5" s="483">
        <v>900</v>
      </c>
      <c r="H5" s="483">
        <v>850</v>
      </c>
      <c r="I5" s="485">
        <v>892</v>
      </c>
      <c r="J5" s="486">
        <v>438</v>
      </c>
      <c r="K5" s="482">
        <v>72</v>
      </c>
      <c r="L5" s="487">
        <v>49</v>
      </c>
    </row>
    <row r="6" spans="1:19" s="72" customFormat="1" ht="14.25" customHeight="1" x14ac:dyDescent="0.15">
      <c r="A6" s="444">
        <v>29</v>
      </c>
      <c r="B6" s="482">
        <v>265</v>
      </c>
      <c r="C6" s="482">
        <v>5127</v>
      </c>
      <c r="D6" s="482">
        <v>803</v>
      </c>
      <c r="E6" s="482">
        <v>825</v>
      </c>
      <c r="F6" s="482">
        <v>840</v>
      </c>
      <c r="G6" s="482">
        <v>911</v>
      </c>
      <c r="H6" s="482">
        <v>901</v>
      </c>
      <c r="I6" s="488">
        <v>847</v>
      </c>
      <c r="J6" s="486">
        <v>441</v>
      </c>
      <c r="K6" s="482">
        <v>65</v>
      </c>
      <c r="L6" s="487">
        <v>46</v>
      </c>
    </row>
    <row r="7" spans="1:19" s="72" customFormat="1" ht="14.25" customHeight="1" x14ac:dyDescent="0.15">
      <c r="A7" s="489">
        <v>30</v>
      </c>
      <c r="B7" s="490">
        <v>260</v>
      </c>
      <c r="C7" s="490">
        <v>4970</v>
      </c>
      <c r="D7" s="491">
        <v>686</v>
      </c>
      <c r="E7" s="492">
        <v>806</v>
      </c>
      <c r="F7" s="491">
        <v>827</v>
      </c>
      <c r="G7" s="491">
        <v>843</v>
      </c>
      <c r="H7" s="491">
        <v>906</v>
      </c>
      <c r="I7" s="493">
        <v>902</v>
      </c>
      <c r="J7" s="494">
        <v>440</v>
      </c>
      <c r="K7" s="490">
        <v>62</v>
      </c>
      <c r="L7" s="495">
        <v>46</v>
      </c>
    </row>
    <row r="8" spans="1:19" ht="14.25" customHeight="1" x14ac:dyDescent="0.15">
      <c r="A8" s="496" t="s">
        <v>53</v>
      </c>
      <c r="B8" s="482">
        <v>16</v>
      </c>
      <c r="C8" s="482">
        <v>353</v>
      </c>
      <c r="D8" s="483">
        <v>48</v>
      </c>
      <c r="E8" s="484">
        <v>67</v>
      </c>
      <c r="F8" s="483">
        <v>65</v>
      </c>
      <c r="G8" s="483">
        <v>60</v>
      </c>
      <c r="H8" s="483">
        <v>60</v>
      </c>
      <c r="I8" s="485">
        <v>53</v>
      </c>
      <c r="J8" s="486">
        <v>26</v>
      </c>
      <c r="K8" s="482">
        <v>3</v>
      </c>
      <c r="L8" s="487">
        <v>1</v>
      </c>
    </row>
    <row r="9" spans="1:19" ht="14.25" customHeight="1" x14ac:dyDescent="0.15">
      <c r="A9" s="496" t="s">
        <v>54</v>
      </c>
      <c r="B9" s="482">
        <v>28</v>
      </c>
      <c r="C9" s="482">
        <v>755</v>
      </c>
      <c r="D9" s="483">
        <v>125</v>
      </c>
      <c r="E9" s="484">
        <v>103</v>
      </c>
      <c r="F9" s="483">
        <v>131</v>
      </c>
      <c r="G9" s="483">
        <v>146</v>
      </c>
      <c r="H9" s="483">
        <v>117</v>
      </c>
      <c r="I9" s="485">
        <v>133</v>
      </c>
      <c r="J9" s="486">
        <v>47</v>
      </c>
      <c r="K9" s="482">
        <v>8</v>
      </c>
      <c r="L9" s="487">
        <v>2</v>
      </c>
    </row>
    <row r="10" spans="1:19" ht="14.25" customHeight="1" x14ac:dyDescent="0.15">
      <c r="A10" s="496" t="s">
        <v>55</v>
      </c>
      <c r="B10" s="482">
        <v>9</v>
      </c>
      <c r="C10" s="482">
        <v>197</v>
      </c>
      <c r="D10" s="483">
        <v>32</v>
      </c>
      <c r="E10" s="484">
        <v>30</v>
      </c>
      <c r="F10" s="483">
        <v>31</v>
      </c>
      <c r="G10" s="483">
        <v>40</v>
      </c>
      <c r="H10" s="483">
        <v>39</v>
      </c>
      <c r="I10" s="485">
        <v>25</v>
      </c>
      <c r="J10" s="486">
        <v>14</v>
      </c>
      <c r="K10" s="482">
        <v>2</v>
      </c>
      <c r="L10" s="487">
        <v>2</v>
      </c>
    </row>
    <row r="11" spans="1:19" ht="14.25" customHeight="1" x14ac:dyDescent="0.15">
      <c r="A11" s="496" t="s">
        <v>56</v>
      </c>
      <c r="B11" s="482">
        <v>16</v>
      </c>
      <c r="C11" s="482">
        <v>397</v>
      </c>
      <c r="D11" s="483">
        <v>59</v>
      </c>
      <c r="E11" s="484">
        <v>66</v>
      </c>
      <c r="F11" s="483">
        <v>58</v>
      </c>
      <c r="G11" s="483">
        <v>65</v>
      </c>
      <c r="H11" s="483">
        <v>77</v>
      </c>
      <c r="I11" s="485">
        <v>72</v>
      </c>
      <c r="J11" s="486">
        <v>25</v>
      </c>
      <c r="K11" s="482">
        <v>5</v>
      </c>
      <c r="L11" s="487">
        <v>1</v>
      </c>
    </row>
    <row r="12" spans="1:19" ht="14.25" customHeight="1" x14ac:dyDescent="0.15">
      <c r="A12" s="496" t="s">
        <v>57</v>
      </c>
      <c r="B12" s="482">
        <v>15</v>
      </c>
      <c r="C12" s="482">
        <v>374</v>
      </c>
      <c r="D12" s="483">
        <v>51</v>
      </c>
      <c r="E12" s="484">
        <v>65</v>
      </c>
      <c r="F12" s="483">
        <v>55</v>
      </c>
      <c r="G12" s="483">
        <v>54</v>
      </c>
      <c r="H12" s="483">
        <v>79</v>
      </c>
      <c r="I12" s="485">
        <v>70</v>
      </c>
      <c r="J12" s="486">
        <v>24</v>
      </c>
      <c r="K12" s="482">
        <v>4</v>
      </c>
      <c r="L12" s="487">
        <v>1</v>
      </c>
    </row>
    <row r="13" spans="1:19" ht="14.25" customHeight="1" x14ac:dyDescent="0.15">
      <c r="A13" s="496" t="s">
        <v>58</v>
      </c>
      <c r="B13" s="482">
        <v>7</v>
      </c>
      <c r="C13" s="482">
        <v>74</v>
      </c>
      <c r="D13" s="483">
        <v>11</v>
      </c>
      <c r="E13" s="484">
        <v>16</v>
      </c>
      <c r="F13" s="483">
        <v>9</v>
      </c>
      <c r="G13" s="483">
        <v>12</v>
      </c>
      <c r="H13" s="483">
        <v>12</v>
      </c>
      <c r="I13" s="485">
        <v>14</v>
      </c>
      <c r="J13" s="486">
        <v>12</v>
      </c>
      <c r="K13" s="482">
        <v>1</v>
      </c>
      <c r="L13" s="487">
        <v>2</v>
      </c>
    </row>
    <row r="14" spans="1:19" ht="14.25" customHeight="1" x14ac:dyDescent="0.15">
      <c r="A14" s="496" t="s">
        <v>59</v>
      </c>
      <c r="B14" s="482">
        <v>9</v>
      </c>
      <c r="C14" s="482">
        <v>155</v>
      </c>
      <c r="D14" s="483">
        <v>26</v>
      </c>
      <c r="E14" s="484">
        <v>27</v>
      </c>
      <c r="F14" s="483">
        <v>22</v>
      </c>
      <c r="G14" s="483">
        <v>31</v>
      </c>
      <c r="H14" s="483">
        <v>20</v>
      </c>
      <c r="I14" s="485">
        <v>29</v>
      </c>
      <c r="J14" s="486">
        <v>14</v>
      </c>
      <c r="K14" s="482">
        <v>1</v>
      </c>
      <c r="L14" s="487">
        <v>3</v>
      </c>
    </row>
    <row r="15" spans="1:19" ht="14.25" customHeight="1" x14ac:dyDescent="0.15">
      <c r="A15" s="496" t="s">
        <v>60</v>
      </c>
      <c r="B15" s="482">
        <v>10</v>
      </c>
      <c r="C15" s="482">
        <v>202</v>
      </c>
      <c r="D15" s="483">
        <v>28</v>
      </c>
      <c r="E15" s="484">
        <v>33</v>
      </c>
      <c r="F15" s="483">
        <v>39</v>
      </c>
      <c r="G15" s="483">
        <v>35</v>
      </c>
      <c r="H15" s="483">
        <v>34</v>
      </c>
      <c r="I15" s="485">
        <v>33</v>
      </c>
      <c r="J15" s="486">
        <v>19</v>
      </c>
      <c r="K15" s="482">
        <v>3</v>
      </c>
      <c r="L15" s="487">
        <v>3</v>
      </c>
    </row>
    <row r="16" spans="1:19" ht="14.25" customHeight="1" x14ac:dyDescent="0.15">
      <c r="A16" s="496" t="s">
        <v>61</v>
      </c>
      <c r="B16" s="482">
        <v>3</v>
      </c>
      <c r="C16" s="482">
        <v>18</v>
      </c>
      <c r="D16" s="483">
        <v>3</v>
      </c>
      <c r="E16" s="484">
        <v>3</v>
      </c>
      <c r="F16" s="483">
        <v>3</v>
      </c>
      <c r="G16" s="483">
        <v>3</v>
      </c>
      <c r="H16" s="483">
        <v>3</v>
      </c>
      <c r="I16" s="485">
        <v>3</v>
      </c>
      <c r="J16" s="486">
        <v>9</v>
      </c>
      <c r="K16" s="482">
        <v>1</v>
      </c>
      <c r="L16" s="487">
        <v>2</v>
      </c>
    </row>
    <row r="17" spans="1:12" ht="14.25" customHeight="1" x14ac:dyDescent="0.15">
      <c r="A17" s="496" t="s">
        <v>62</v>
      </c>
      <c r="B17" s="482">
        <v>25</v>
      </c>
      <c r="C17" s="482">
        <v>641</v>
      </c>
      <c r="D17" s="483">
        <v>86</v>
      </c>
      <c r="E17" s="484">
        <v>103</v>
      </c>
      <c r="F17" s="483">
        <v>106</v>
      </c>
      <c r="G17" s="483">
        <v>109</v>
      </c>
      <c r="H17" s="483">
        <v>118</v>
      </c>
      <c r="I17" s="485">
        <v>119</v>
      </c>
      <c r="J17" s="486">
        <v>40</v>
      </c>
      <c r="K17" s="482">
        <v>6</v>
      </c>
      <c r="L17" s="487">
        <v>3</v>
      </c>
    </row>
    <row r="18" spans="1:12" ht="14.25" customHeight="1" x14ac:dyDescent="0.15">
      <c r="A18" s="496" t="s">
        <v>63</v>
      </c>
      <c r="B18" s="482">
        <v>22</v>
      </c>
      <c r="C18" s="482">
        <v>490</v>
      </c>
      <c r="D18" s="483">
        <v>56</v>
      </c>
      <c r="E18" s="484">
        <v>75</v>
      </c>
      <c r="F18" s="483">
        <v>88</v>
      </c>
      <c r="G18" s="483">
        <v>93</v>
      </c>
      <c r="H18" s="483">
        <v>91</v>
      </c>
      <c r="I18" s="485">
        <v>87</v>
      </c>
      <c r="J18" s="486">
        <v>30</v>
      </c>
      <c r="K18" s="482">
        <v>5</v>
      </c>
      <c r="L18" s="487">
        <v>1</v>
      </c>
    </row>
    <row r="19" spans="1:12" ht="14.25" customHeight="1" x14ac:dyDescent="0.15">
      <c r="A19" s="496" t="s">
        <v>64</v>
      </c>
      <c r="B19" s="482">
        <v>22</v>
      </c>
      <c r="C19" s="482">
        <v>483</v>
      </c>
      <c r="D19" s="483">
        <v>58</v>
      </c>
      <c r="E19" s="484">
        <v>90</v>
      </c>
      <c r="F19" s="483">
        <v>81</v>
      </c>
      <c r="G19" s="483">
        <v>74</v>
      </c>
      <c r="H19" s="483">
        <v>73</v>
      </c>
      <c r="I19" s="485">
        <v>107</v>
      </c>
      <c r="J19" s="486">
        <v>30</v>
      </c>
      <c r="K19" s="482">
        <v>4</v>
      </c>
      <c r="L19" s="487">
        <v>2</v>
      </c>
    </row>
    <row r="20" spans="1:12" ht="14.25" customHeight="1" x14ac:dyDescent="0.15">
      <c r="A20" s="496" t="s">
        <v>65</v>
      </c>
      <c r="B20" s="482">
        <v>7</v>
      </c>
      <c r="C20" s="482">
        <v>69</v>
      </c>
      <c r="D20" s="483">
        <v>6</v>
      </c>
      <c r="E20" s="484">
        <v>11</v>
      </c>
      <c r="F20" s="483">
        <v>16</v>
      </c>
      <c r="G20" s="483">
        <v>11</v>
      </c>
      <c r="H20" s="483">
        <v>14</v>
      </c>
      <c r="I20" s="485">
        <v>11</v>
      </c>
      <c r="J20" s="486">
        <v>13</v>
      </c>
      <c r="K20" s="483" t="s">
        <v>366</v>
      </c>
      <c r="L20" s="487">
        <v>2</v>
      </c>
    </row>
    <row r="21" spans="1:12" ht="14.25" customHeight="1" x14ac:dyDescent="0.15">
      <c r="A21" s="496" t="s">
        <v>66</v>
      </c>
      <c r="B21" s="482">
        <v>4</v>
      </c>
      <c r="C21" s="482">
        <v>12</v>
      </c>
      <c r="D21" s="483">
        <v>1</v>
      </c>
      <c r="E21" s="484">
        <v>1</v>
      </c>
      <c r="F21" s="483">
        <v>1</v>
      </c>
      <c r="G21" s="483">
        <v>3</v>
      </c>
      <c r="H21" s="483">
        <v>4</v>
      </c>
      <c r="I21" s="485">
        <v>2</v>
      </c>
      <c r="J21" s="486">
        <v>9</v>
      </c>
      <c r="K21" s="482">
        <v>1</v>
      </c>
      <c r="L21" s="487">
        <v>2</v>
      </c>
    </row>
    <row r="22" spans="1:12" ht="14.25" customHeight="1" x14ac:dyDescent="0.15">
      <c r="A22" s="496" t="s">
        <v>67</v>
      </c>
      <c r="B22" s="482">
        <v>7</v>
      </c>
      <c r="C22" s="482">
        <v>81</v>
      </c>
      <c r="D22" s="483">
        <v>13</v>
      </c>
      <c r="E22" s="484">
        <v>19</v>
      </c>
      <c r="F22" s="483">
        <v>9</v>
      </c>
      <c r="G22" s="483">
        <v>12</v>
      </c>
      <c r="H22" s="483">
        <v>13</v>
      </c>
      <c r="I22" s="485">
        <v>15</v>
      </c>
      <c r="J22" s="486">
        <v>12</v>
      </c>
      <c r="K22" s="482">
        <v>1</v>
      </c>
      <c r="L22" s="487">
        <v>2</v>
      </c>
    </row>
    <row r="23" spans="1:12" ht="14.25" customHeight="1" x14ac:dyDescent="0.15">
      <c r="A23" s="496" t="s">
        <v>68</v>
      </c>
      <c r="B23" s="482">
        <v>8</v>
      </c>
      <c r="C23" s="482">
        <v>84</v>
      </c>
      <c r="D23" s="483">
        <v>9</v>
      </c>
      <c r="E23" s="484">
        <v>14</v>
      </c>
      <c r="F23" s="483">
        <v>13</v>
      </c>
      <c r="G23" s="483">
        <v>10</v>
      </c>
      <c r="H23" s="483">
        <v>18</v>
      </c>
      <c r="I23" s="485">
        <v>20</v>
      </c>
      <c r="J23" s="486">
        <v>15</v>
      </c>
      <c r="K23" s="482">
        <v>2</v>
      </c>
      <c r="L23" s="487">
        <v>2</v>
      </c>
    </row>
    <row r="24" spans="1:12" ht="14.25" customHeight="1" x14ac:dyDescent="0.15">
      <c r="A24" s="496" t="s">
        <v>69</v>
      </c>
      <c r="B24" s="482">
        <v>3</v>
      </c>
      <c r="C24" s="482">
        <v>15</v>
      </c>
      <c r="D24" s="483">
        <v>1</v>
      </c>
      <c r="E24" s="484">
        <v>3</v>
      </c>
      <c r="F24" s="483">
        <v>1</v>
      </c>
      <c r="G24" s="483">
        <v>2</v>
      </c>
      <c r="H24" s="483">
        <v>6</v>
      </c>
      <c r="I24" s="485">
        <v>2</v>
      </c>
      <c r="J24" s="486">
        <v>8</v>
      </c>
      <c r="K24" s="482">
        <v>1</v>
      </c>
      <c r="L24" s="487">
        <v>1</v>
      </c>
    </row>
    <row r="25" spans="1:12" ht="14.25" customHeight="1" x14ac:dyDescent="0.15">
      <c r="A25" s="496" t="s">
        <v>70</v>
      </c>
      <c r="B25" s="482">
        <v>7</v>
      </c>
      <c r="C25" s="482">
        <v>59</v>
      </c>
      <c r="D25" s="483">
        <v>8</v>
      </c>
      <c r="E25" s="484">
        <v>5</v>
      </c>
      <c r="F25" s="483">
        <v>10</v>
      </c>
      <c r="G25" s="483">
        <v>11</v>
      </c>
      <c r="H25" s="483">
        <v>11</v>
      </c>
      <c r="I25" s="485">
        <v>14</v>
      </c>
      <c r="J25" s="486">
        <v>10</v>
      </c>
      <c r="K25" s="482">
        <v>1</v>
      </c>
      <c r="L25" s="487">
        <v>2</v>
      </c>
    </row>
    <row r="26" spans="1:12" ht="14.25" customHeight="1" x14ac:dyDescent="0.15">
      <c r="A26" s="496" t="s">
        <v>71</v>
      </c>
      <c r="B26" s="482">
        <v>8</v>
      </c>
      <c r="C26" s="482">
        <v>79</v>
      </c>
      <c r="D26" s="483">
        <v>11</v>
      </c>
      <c r="E26" s="484">
        <v>16</v>
      </c>
      <c r="F26" s="483">
        <v>17</v>
      </c>
      <c r="G26" s="483">
        <v>11</v>
      </c>
      <c r="H26" s="483">
        <v>10</v>
      </c>
      <c r="I26" s="485">
        <v>14</v>
      </c>
      <c r="J26" s="486">
        <v>14</v>
      </c>
      <c r="K26" s="482">
        <v>1</v>
      </c>
      <c r="L26" s="487">
        <v>1</v>
      </c>
    </row>
    <row r="27" spans="1:12" ht="14.25" customHeight="1" x14ac:dyDescent="0.15">
      <c r="A27" s="496" t="s">
        <v>72</v>
      </c>
      <c r="B27" s="482">
        <v>8</v>
      </c>
      <c r="C27" s="482">
        <v>171</v>
      </c>
      <c r="D27" s="483">
        <v>26</v>
      </c>
      <c r="E27" s="484">
        <v>22</v>
      </c>
      <c r="F27" s="483">
        <v>22</v>
      </c>
      <c r="G27" s="483">
        <v>25</v>
      </c>
      <c r="H27" s="483">
        <v>41</v>
      </c>
      <c r="I27" s="485">
        <v>35</v>
      </c>
      <c r="J27" s="486">
        <v>17</v>
      </c>
      <c r="K27" s="482">
        <v>4</v>
      </c>
      <c r="L27" s="487">
        <v>4</v>
      </c>
    </row>
    <row r="28" spans="1:12" ht="14.25" customHeight="1" x14ac:dyDescent="0.15">
      <c r="A28" s="496" t="s">
        <v>313</v>
      </c>
      <c r="B28" s="482">
        <v>8</v>
      </c>
      <c r="C28" s="482">
        <v>119</v>
      </c>
      <c r="D28" s="483">
        <v>8</v>
      </c>
      <c r="E28" s="484">
        <v>19</v>
      </c>
      <c r="F28" s="483">
        <v>24</v>
      </c>
      <c r="G28" s="483">
        <v>18</v>
      </c>
      <c r="H28" s="483">
        <v>31</v>
      </c>
      <c r="I28" s="485">
        <v>19</v>
      </c>
      <c r="J28" s="486">
        <v>17</v>
      </c>
      <c r="K28" s="482">
        <v>2</v>
      </c>
      <c r="L28" s="487">
        <v>2</v>
      </c>
    </row>
    <row r="29" spans="1:12" ht="14.25" customHeight="1" x14ac:dyDescent="0.15">
      <c r="A29" s="496" t="s">
        <v>177</v>
      </c>
      <c r="B29" s="482">
        <v>4</v>
      </c>
      <c r="C29" s="482">
        <v>33</v>
      </c>
      <c r="D29" s="483">
        <v>1</v>
      </c>
      <c r="E29" s="484">
        <v>6</v>
      </c>
      <c r="F29" s="483">
        <v>5</v>
      </c>
      <c r="G29" s="483">
        <v>6</v>
      </c>
      <c r="H29" s="483">
        <v>10</v>
      </c>
      <c r="I29" s="485">
        <v>5</v>
      </c>
      <c r="J29" s="486">
        <v>9</v>
      </c>
      <c r="K29" s="483">
        <v>1</v>
      </c>
      <c r="L29" s="487">
        <v>1</v>
      </c>
    </row>
    <row r="30" spans="1:12" ht="14.25" customHeight="1" x14ac:dyDescent="0.15">
      <c r="A30" s="496" t="s">
        <v>178</v>
      </c>
      <c r="B30" s="482">
        <v>4</v>
      </c>
      <c r="C30" s="482">
        <v>44</v>
      </c>
      <c r="D30" s="483">
        <v>9</v>
      </c>
      <c r="E30" s="484">
        <v>2</v>
      </c>
      <c r="F30" s="483">
        <v>9</v>
      </c>
      <c r="G30" s="483">
        <v>6</v>
      </c>
      <c r="H30" s="483">
        <v>8</v>
      </c>
      <c r="I30" s="485">
        <v>10</v>
      </c>
      <c r="J30" s="486">
        <v>8</v>
      </c>
      <c r="K30" s="482">
        <v>3</v>
      </c>
      <c r="L30" s="487">
        <v>1</v>
      </c>
    </row>
    <row r="31" spans="1:12" ht="14.25" customHeight="1" x14ac:dyDescent="0.15">
      <c r="A31" s="496" t="s">
        <v>179</v>
      </c>
      <c r="B31" s="482">
        <v>4</v>
      </c>
      <c r="C31" s="482">
        <v>24</v>
      </c>
      <c r="D31" s="483">
        <v>3</v>
      </c>
      <c r="E31" s="484">
        <v>8</v>
      </c>
      <c r="F31" s="483">
        <v>3</v>
      </c>
      <c r="G31" s="483">
        <v>4</v>
      </c>
      <c r="H31" s="483">
        <v>3</v>
      </c>
      <c r="I31" s="485">
        <v>3</v>
      </c>
      <c r="J31" s="486">
        <v>8</v>
      </c>
      <c r="K31" s="483">
        <v>1</v>
      </c>
      <c r="L31" s="487">
        <v>1</v>
      </c>
    </row>
    <row r="32" spans="1:12" ht="14.25" customHeight="1" x14ac:dyDescent="0.15">
      <c r="A32" s="497" t="s">
        <v>180</v>
      </c>
      <c r="B32" s="498">
        <v>6</v>
      </c>
      <c r="C32" s="498">
        <v>41</v>
      </c>
      <c r="D32" s="499">
        <v>7</v>
      </c>
      <c r="E32" s="500">
        <v>2</v>
      </c>
      <c r="F32" s="499">
        <v>9</v>
      </c>
      <c r="G32" s="499">
        <v>2</v>
      </c>
      <c r="H32" s="499">
        <v>14</v>
      </c>
      <c r="I32" s="501">
        <v>7</v>
      </c>
      <c r="J32" s="502">
        <v>10</v>
      </c>
      <c r="K32" s="498">
        <v>1</v>
      </c>
      <c r="L32" s="503">
        <v>2</v>
      </c>
    </row>
    <row r="33" spans="1:22" ht="18.75" customHeight="1" x14ac:dyDescent="0.15">
      <c r="A33" s="418" t="s">
        <v>208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76"/>
      <c r="N33" s="76"/>
      <c r="O33" s="76"/>
      <c r="P33" s="76"/>
      <c r="Q33" s="76"/>
      <c r="R33" s="76"/>
      <c r="S33" s="76"/>
      <c r="T33" s="76"/>
      <c r="U33" s="76"/>
      <c r="V33" s="77"/>
    </row>
    <row r="34" spans="1:22" ht="14.25" x14ac:dyDescent="0.15">
      <c r="A34" s="418" t="s">
        <v>363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7"/>
    </row>
    <row r="35" spans="1:22" ht="14.25" x14ac:dyDescent="0.15">
      <c r="A35" s="16" t="s">
        <v>411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7"/>
    </row>
    <row r="36" spans="1:22" ht="14.25" x14ac:dyDescent="0.15">
      <c r="A36" s="1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7"/>
    </row>
    <row r="37" spans="1:22" ht="12" customHeight="1" x14ac:dyDescent="0.15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9"/>
      <c r="O37" s="79"/>
      <c r="P37" s="79"/>
      <c r="Q37" s="79"/>
      <c r="R37" s="78"/>
      <c r="S37" s="78"/>
      <c r="T37" s="78"/>
      <c r="U37" s="78"/>
    </row>
    <row r="38" spans="1:22" ht="18" customHeight="1" x14ac:dyDescent="0.15">
      <c r="A38" s="168" t="s">
        <v>231</v>
      </c>
      <c r="I38" s="419" t="s">
        <v>282</v>
      </c>
      <c r="J38" s="75"/>
      <c r="K38" s="75"/>
      <c r="L38" s="75"/>
      <c r="M38" s="75"/>
      <c r="R38" s="75"/>
      <c r="S38" s="18"/>
      <c r="T38" s="75"/>
    </row>
    <row r="39" spans="1:22" ht="14.25" customHeight="1" x14ac:dyDescent="0.15">
      <c r="A39" s="588" t="s">
        <v>44</v>
      </c>
      <c r="B39" s="596" t="s">
        <v>168</v>
      </c>
      <c r="C39" s="602" t="s">
        <v>173</v>
      </c>
      <c r="D39" s="604" t="s">
        <v>268</v>
      </c>
      <c r="E39" s="598"/>
      <c r="F39" s="605"/>
      <c r="G39" s="594" t="s">
        <v>170</v>
      </c>
      <c r="H39" s="595"/>
      <c r="I39" s="448" t="s">
        <v>171</v>
      </c>
      <c r="J39" s="75"/>
    </row>
    <row r="40" spans="1:22" ht="14.25" customHeight="1" x14ac:dyDescent="0.15">
      <c r="A40" s="588"/>
      <c r="B40" s="597"/>
      <c r="C40" s="603"/>
      <c r="D40" s="152" t="s">
        <v>303</v>
      </c>
      <c r="E40" s="152" t="s">
        <v>266</v>
      </c>
      <c r="F40" s="505" t="s">
        <v>304</v>
      </c>
      <c r="G40" s="447" t="s">
        <v>225</v>
      </c>
      <c r="H40" s="152" t="s">
        <v>226</v>
      </c>
      <c r="I40" s="448" t="s">
        <v>225</v>
      </c>
      <c r="J40" s="75"/>
    </row>
    <row r="41" spans="1:22" ht="14.25" customHeight="1" x14ac:dyDescent="0.15">
      <c r="A41" s="444" t="s">
        <v>412</v>
      </c>
      <c r="B41" s="506">
        <v>113</v>
      </c>
      <c r="C41" s="506">
        <v>2668</v>
      </c>
      <c r="D41" s="507">
        <v>877</v>
      </c>
      <c r="E41" s="506">
        <v>890</v>
      </c>
      <c r="F41" s="508">
        <v>901</v>
      </c>
      <c r="G41" s="509">
        <v>251</v>
      </c>
      <c r="H41" s="506">
        <v>32</v>
      </c>
      <c r="I41" s="507">
        <v>13</v>
      </c>
      <c r="J41" s="75"/>
    </row>
    <row r="42" spans="1:22" s="72" customFormat="1" ht="14.25" customHeight="1" x14ac:dyDescent="0.15">
      <c r="A42" s="444">
        <v>29</v>
      </c>
      <c r="B42" s="506">
        <v>112</v>
      </c>
      <c r="C42" s="506">
        <v>2640</v>
      </c>
      <c r="D42" s="507">
        <v>874</v>
      </c>
      <c r="E42" s="506">
        <v>876</v>
      </c>
      <c r="F42" s="508">
        <v>890</v>
      </c>
      <c r="G42" s="509">
        <v>254</v>
      </c>
      <c r="H42" s="506">
        <v>29</v>
      </c>
      <c r="I42" s="507">
        <v>13</v>
      </c>
      <c r="J42" s="146"/>
    </row>
    <row r="43" spans="1:22" ht="14.25" customHeight="1" x14ac:dyDescent="0.15">
      <c r="A43" s="489">
        <v>30</v>
      </c>
      <c r="B43" s="510">
        <v>111</v>
      </c>
      <c r="C43" s="510">
        <v>2575</v>
      </c>
      <c r="D43" s="511">
        <v>822</v>
      </c>
      <c r="E43" s="510">
        <v>875</v>
      </c>
      <c r="F43" s="512">
        <v>878</v>
      </c>
      <c r="G43" s="513">
        <v>245</v>
      </c>
      <c r="H43" s="510">
        <v>31</v>
      </c>
      <c r="I43" s="511">
        <v>13</v>
      </c>
      <c r="J43" s="75"/>
    </row>
    <row r="44" spans="1:22" ht="14.25" customHeight="1" x14ac:dyDescent="0.15">
      <c r="A44" s="11" t="s">
        <v>74</v>
      </c>
      <c r="B44" s="506">
        <v>28</v>
      </c>
      <c r="C44" s="506">
        <v>766</v>
      </c>
      <c r="D44" s="507">
        <v>236</v>
      </c>
      <c r="E44" s="506">
        <v>276</v>
      </c>
      <c r="F44" s="508">
        <v>254</v>
      </c>
      <c r="G44" s="509">
        <v>57</v>
      </c>
      <c r="H44" s="506">
        <v>8</v>
      </c>
      <c r="I44" s="507">
        <v>3</v>
      </c>
      <c r="J44" s="75"/>
    </row>
    <row r="45" spans="1:22" ht="14.25" customHeight="1" x14ac:dyDescent="0.15">
      <c r="A45" s="11" t="s">
        <v>75</v>
      </c>
      <c r="B45" s="506">
        <v>16</v>
      </c>
      <c r="C45" s="506">
        <v>365</v>
      </c>
      <c r="D45" s="507">
        <v>121</v>
      </c>
      <c r="E45" s="506">
        <v>112</v>
      </c>
      <c r="F45" s="508">
        <v>132</v>
      </c>
      <c r="G45" s="509">
        <v>35</v>
      </c>
      <c r="H45" s="506">
        <v>3</v>
      </c>
      <c r="I45" s="507">
        <v>1</v>
      </c>
      <c r="J45" s="75"/>
    </row>
    <row r="46" spans="1:22" ht="14.25" customHeight="1" x14ac:dyDescent="0.15">
      <c r="A46" s="11" t="s">
        <v>76</v>
      </c>
      <c r="B46" s="506">
        <v>17</v>
      </c>
      <c r="C46" s="506">
        <v>434</v>
      </c>
      <c r="D46" s="507">
        <v>119</v>
      </c>
      <c r="E46" s="506">
        <v>149</v>
      </c>
      <c r="F46" s="508">
        <v>166</v>
      </c>
      <c r="G46" s="509">
        <v>33</v>
      </c>
      <c r="H46" s="506">
        <v>4</v>
      </c>
      <c r="I46" s="507">
        <v>1</v>
      </c>
      <c r="J46" s="75"/>
    </row>
    <row r="47" spans="1:22" ht="14.25" customHeight="1" x14ac:dyDescent="0.15">
      <c r="A47" s="11" t="s">
        <v>77</v>
      </c>
      <c r="B47" s="506">
        <v>12</v>
      </c>
      <c r="C47" s="506">
        <v>274</v>
      </c>
      <c r="D47" s="507">
        <v>104</v>
      </c>
      <c r="E47" s="506">
        <v>87</v>
      </c>
      <c r="F47" s="508">
        <v>83</v>
      </c>
      <c r="G47" s="509">
        <v>28</v>
      </c>
      <c r="H47" s="506">
        <v>3</v>
      </c>
      <c r="I47" s="507">
        <v>1</v>
      </c>
      <c r="J47" s="75"/>
    </row>
    <row r="48" spans="1:22" ht="14.25" customHeight="1" x14ac:dyDescent="0.15">
      <c r="A48" s="11" t="s">
        <v>78</v>
      </c>
      <c r="B48" s="506">
        <v>12</v>
      </c>
      <c r="C48" s="506">
        <v>308</v>
      </c>
      <c r="D48" s="507">
        <v>95</v>
      </c>
      <c r="E48" s="506">
        <v>107</v>
      </c>
      <c r="F48" s="508">
        <v>106</v>
      </c>
      <c r="G48" s="509">
        <v>26</v>
      </c>
      <c r="H48" s="506">
        <v>3</v>
      </c>
      <c r="I48" s="507">
        <v>1</v>
      </c>
      <c r="J48" s="75"/>
    </row>
    <row r="49" spans="1:13" ht="14.25" customHeight="1" x14ac:dyDescent="0.15">
      <c r="A49" s="11" t="s">
        <v>79</v>
      </c>
      <c r="B49" s="506">
        <v>4</v>
      </c>
      <c r="C49" s="506">
        <v>32</v>
      </c>
      <c r="D49" s="507">
        <v>12</v>
      </c>
      <c r="E49" s="506">
        <v>12</v>
      </c>
      <c r="F49" s="508">
        <v>8</v>
      </c>
      <c r="G49" s="509">
        <v>12</v>
      </c>
      <c r="H49" s="506">
        <v>1</v>
      </c>
      <c r="I49" s="507">
        <v>1</v>
      </c>
      <c r="J49" s="75"/>
    </row>
    <row r="50" spans="1:13" ht="14.25" customHeight="1" x14ac:dyDescent="0.15">
      <c r="A50" s="11" t="s">
        <v>80</v>
      </c>
      <c r="B50" s="506">
        <v>4</v>
      </c>
      <c r="C50" s="506">
        <v>30</v>
      </c>
      <c r="D50" s="507">
        <v>11</v>
      </c>
      <c r="E50" s="506">
        <v>6</v>
      </c>
      <c r="F50" s="508">
        <v>13</v>
      </c>
      <c r="G50" s="509">
        <v>12</v>
      </c>
      <c r="H50" s="506">
        <v>2</v>
      </c>
      <c r="I50" s="507">
        <v>1</v>
      </c>
      <c r="J50" s="75"/>
    </row>
    <row r="51" spans="1:13" ht="14.25" customHeight="1" x14ac:dyDescent="0.15">
      <c r="A51" s="11" t="s">
        <v>81</v>
      </c>
      <c r="B51" s="506">
        <v>4</v>
      </c>
      <c r="C51" s="506">
        <v>70</v>
      </c>
      <c r="D51" s="507">
        <v>28</v>
      </c>
      <c r="E51" s="506">
        <v>19</v>
      </c>
      <c r="F51" s="508">
        <v>23</v>
      </c>
      <c r="G51" s="509">
        <v>12</v>
      </c>
      <c r="H51" s="506">
        <v>3</v>
      </c>
      <c r="I51" s="507">
        <v>1</v>
      </c>
      <c r="J51" s="75"/>
    </row>
    <row r="52" spans="1:13" ht="14.25" customHeight="1" x14ac:dyDescent="0.15">
      <c r="A52" s="11" t="s">
        <v>82</v>
      </c>
      <c r="B52" s="506">
        <v>6</v>
      </c>
      <c r="C52" s="506">
        <v>97</v>
      </c>
      <c r="D52" s="507">
        <v>30</v>
      </c>
      <c r="E52" s="506">
        <v>39</v>
      </c>
      <c r="F52" s="508">
        <v>28</v>
      </c>
      <c r="G52" s="509">
        <v>12</v>
      </c>
      <c r="H52" s="506">
        <v>2</v>
      </c>
      <c r="I52" s="507">
        <v>1</v>
      </c>
      <c r="J52" s="75"/>
    </row>
    <row r="53" spans="1:13" ht="14.25" customHeight="1" x14ac:dyDescent="0.15">
      <c r="A53" s="450" t="s">
        <v>218</v>
      </c>
      <c r="B53" s="514">
        <v>8</v>
      </c>
      <c r="C53" s="514">
        <v>199</v>
      </c>
      <c r="D53" s="515">
        <v>66</v>
      </c>
      <c r="E53" s="514">
        <v>68</v>
      </c>
      <c r="F53" s="516">
        <v>65</v>
      </c>
      <c r="G53" s="517">
        <v>18</v>
      </c>
      <c r="H53" s="514">
        <v>2</v>
      </c>
      <c r="I53" s="515">
        <v>2</v>
      </c>
      <c r="J53" s="75"/>
      <c r="K53" s="75"/>
      <c r="L53" s="75"/>
    </row>
    <row r="54" spans="1:13" ht="14.25" x14ac:dyDescent="0.15">
      <c r="A54" s="418" t="s">
        <v>208</v>
      </c>
      <c r="B54" s="74"/>
      <c r="C54" s="74"/>
      <c r="D54" s="74"/>
      <c r="E54" s="74"/>
      <c r="F54" s="74"/>
      <c r="G54" s="74"/>
      <c r="H54" s="74"/>
      <c r="I54" s="74"/>
      <c r="J54" s="76"/>
      <c r="L54" s="76"/>
      <c r="M54" s="76"/>
    </row>
    <row r="55" spans="1:13" ht="15.75" customHeight="1" x14ac:dyDescent="0.15">
      <c r="B55" s="74"/>
      <c r="C55" s="74"/>
      <c r="D55" s="74"/>
      <c r="E55" s="74"/>
      <c r="F55" s="74"/>
      <c r="G55" s="74"/>
      <c r="H55" s="74"/>
      <c r="I55" s="74"/>
    </row>
  </sheetData>
  <mergeCells count="11">
    <mergeCell ref="A1:L1"/>
    <mergeCell ref="G39:H39"/>
    <mergeCell ref="C3:C4"/>
    <mergeCell ref="J3:K3"/>
    <mergeCell ref="D3:I3"/>
    <mergeCell ref="C39:C40"/>
    <mergeCell ref="D39:F39"/>
    <mergeCell ref="A39:A40"/>
    <mergeCell ref="B39:B40"/>
    <mergeCell ref="B3:B4"/>
    <mergeCell ref="A3:A4"/>
  </mergeCells>
  <phoneticPr fontId="2"/>
  <pageMargins left="0.78740157480314965" right="0.78740157480314965" top="0.78740157480314965" bottom="0.98425196850393704" header="0.35433070866141736" footer="0.2362204724409449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58"/>
  <sheetViews>
    <sheetView view="pageBreakPreview" zoomScaleNormal="100" zoomScaleSheetLayoutView="100" workbookViewId="0">
      <selection activeCell="Q47" sqref="Q47"/>
    </sheetView>
  </sheetViews>
  <sheetFormatPr defaultRowHeight="12" x14ac:dyDescent="0.15"/>
  <cols>
    <col min="1" max="12" width="7.25" style="10" customWidth="1"/>
    <col min="13" max="20" width="8.625" style="10" customWidth="1"/>
    <col min="21" max="22" width="8.125" style="10" customWidth="1"/>
    <col min="23" max="30" width="6.625" style="10" customWidth="1"/>
    <col min="31" max="16384" width="9" style="10"/>
  </cols>
  <sheetData>
    <row r="1" spans="1:22" s="7" customFormat="1" ht="18.75" x14ac:dyDescent="0.15">
      <c r="A1" s="612" t="s">
        <v>380</v>
      </c>
      <c r="B1" s="612"/>
      <c r="C1" s="612"/>
      <c r="D1" s="612"/>
      <c r="E1" s="612"/>
      <c r="F1" s="612"/>
      <c r="G1" s="612"/>
      <c r="H1" s="612"/>
      <c r="I1" s="612"/>
      <c r="J1" s="612"/>
      <c r="K1" s="612"/>
      <c r="L1" s="612"/>
      <c r="M1" s="612"/>
      <c r="N1" s="612"/>
      <c r="O1" s="259"/>
      <c r="P1" s="259"/>
      <c r="Q1" s="259"/>
      <c r="R1" s="259"/>
      <c r="S1" s="259"/>
      <c r="T1" s="259"/>
      <c r="U1" s="259"/>
    </row>
    <row r="2" spans="1:22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5"/>
      <c r="S2" s="2"/>
      <c r="T2" s="2"/>
      <c r="U2" s="420" t="s">
        <v>232</v>
      </c>
    </row>
    <row r="3" spans="1:22" ht="13.5" customHeight="1" x14ac:dyDescent="0.15">
      <c r="A3" s="656" t="s">
        <v>219</v>
      </c>
      <c r="B3" s="654" t="s">
        <v>220</v>
      </c>
      <c r="C3" s="654"/>
      <c r="D3" s="654" t="s">
        <v>221</v>
      </c>
      <c r="E3" s="654"/>
      <c r="F3" s="654"/>
      <c r="G3" s="654"/>
      <c r="H3" s="654"/>
      <c r="I3" s="654"/>
      <c r="J3" s="654"/>
      <c r="K3" s="654"/>
      <c r="L3" s="655"/>
      <c r="M3" s="656" t="s">
        <v>222</v>
      </c>
      <c r="N3" s="654"/>
      <c r="O3" s="654"/>
      <c r="P3" s="654"/>
      <c r="Q3" s="654"/>
      <c r="R3" s="654"/>
      <c r="S3" s="654"/>
      <c r="T3" s="654"/>
      <c r="U3" s="655"/>
    </row>
    <row r="4" spans="1:22" ht="13.5" customHeight="1" x14ac:dyDescent="0.15">
      <c r="A4" s="656"/>
      <c r="B4" s="653" t="s">
        <v>223</v>
      </c>
      <c r="C4" s="653" t="s">
        <v>224</v>
      </c>
      <c r="D4" s="654" t="s">
        <v>174</v>
      </c>
      <c r="E4" s="654"/>
      <c r="F4" s="654"/>
      <c r="G4" s="654" t="s">
        <v>170</v>
      </c>
      <c r="H4" s="654"/>
      <c r="I4" s="654"/>
      <c r="J4" s="654"/>
      <c r="K4" s="654" t="s">
        <v>171</v>
      </c>
      <c r="L4" s="655"/>
      <c r="M4" s="656" t="s">
        <v>174</v>
      </c>
      <c r="N4" s="654"/>
      <c r="O4" s="654"/>
      <c r="P4" s="654" t="s">
        <v>170</v>
      </c>
      <c r="Q4" s="654"/>
      <c r="R4" s="654"/>
      <c r="S4" s="654"/>
      <c r="T4" s="654" t="s">
        <v>171</v>
      </c>
      <c r="U4" s="655"/>
    </row>
    <row r="5" spans="1:22" ht="13.5" customHeight="1" x14ac:dyDescent="0.15">
      <c r="A5" s="656"/>
      <c r="B5" s="653"/>
      <c r="C5" s="653"/>
      <c r="D5" s="654" t="s">
        <v>83</v>
      </c>
      <c r="E5" s="654" t="s">
        <v>163</v>
      </c>
      <c r="F5" s="654" t="s">
        <v>164</v>
      </c>
      <c r="G5" s="654" t="s">
        <v>225</v>
      </c>
      <c r="H5" s="654"/>
      <c r="I5" s="654" t="s">
        <v>226</v>
      </c>
      <c r="J5" s="654"/>
      <c r="K5" s="654" t="s">
        <v>163</v>
      </c>
      <c r="L5" s="655" t="s">
        <v>164</v>
      </c>
      <c r="M5" s="656" t="s">
        <v>83</v>
      </c>
      <c r="N5" s="654" t="s">
        <v>163</v>
      </c>
      <c r="O5" s="654" t="s">
        <v>164</v>
      </c>
      <c r="P5" s="654" t="s">
        <v>225</v>
      </c>
      <c r="Q5" s="654"/>
      <c r="R5" s="654" t="s">
        <v>226</v>
      </c>
      <c r="S5" s="654"/>
      <c r="T5" s="654" t="s">
        <v>163</v>
      </c>
      <c r="U5" s="655" t="s">
        <v>164</v>
      </c>
    </row>
    <row r="6" spans="1:22" ht="13.5" customHeight="1" x14ac:dyDescent="0.15">
      <c r="A6" s="656"/>
      <c r="B6" s="653"/>
      <c r="C6" s="653"/>
      <c r="D6" s="654"/>
      <c r="E6" s="654"/>
      <c r="F6" s="654"/>
      <c r="G6" s="36" t="s">
        <v>163</v>
      </c>
      <c r="H6" s="36" t="s">
        <v>164</v>
      </c>
      <c r="I6" s="36" t="s">
        <v>163</v>
      </c>
      <c r="J6" s="36" t="s">
        <v>164</v>
      </c>
      <c r="K6" s="654"/>
      <c r="L6" s="655"/>
      <c r="M6" s="656"/>
      <c r="N6" s="654"/>
      <c r="O6" s="654"/>
      <c r="P6" s="36" t="s">
        <v>163</v>
      </c>
      <c r="Q6" s="36" t="s">
        <v>164</v>
      </c>
      <c r="R6" s="36" t="s">
        <v>163</v>
      </c>
      <c r="S6" s="36" t="s">
        <v>164</v>
      </c>
      <c r="T6" s="654"/>
      <c r="U6" s="655"/>
    </row>
    <row r="7" spans="1:22" ht="13.5" customHeight="1" x14ac:dyDescent="0.15">
      <c r="A7" s="117" t="s">
        <v>413</v>
      </c>
      <c r="B7" s="47">
        <v>4</v>
      </c>
      <c r="C7" s="48" t="s">
        <v>2</v>
      </c>
      <c r="D7" s="45">
        <v>2567</v>
      </c>
      <c r="E7" s="62">
        <v>1084</v>
      </c>
      <c r="F7" s="62">
        <v>1483</v>
      </c>
      <c r="G7" s="62">
        <v>112</v>
      </c>
      <c r="H7" s="48">
        <v>65</v>
      </c>
      <c r="I7" s="48">
        <v>15</v>
      </c>
      <c r="J7" s="120">
        <v>9</v>
      </c>
      <c r="K7" s="62">
        <v>21</v>
      </c>
      <c r="L7" s="62">
        <v>19</v>
      </c>
      <c r="M7" s="253">
        <v>51</v>
      </c>
      <c r="N7" s="62">
        <v>37</v>
      </c>
      <c r="O7" s="48">
        <v>14</v>
      </c>
      <c r="P7" s="48">
        <v>9</v>
      </c>
      <c r="Q7" s="120">
        <v>2</v>
      </c>
      <c r="R7" s="45" t="s">
        <v>2</v>
      </c>
      <c r="S7" s="62">
        <v>2</v>
      </c>
      <c r="T7" s="48">
        <v>1</v>
      </c>
      <c r="U7" s="120">
        <v>1</v>
      </c>
    </row>
    <row r="8" spans="1:22" ht="13.5" customHeight="1" x14ac:dyDescent="0.15">
      <c r="A8" s="117">
        <v>27</v>
      </c>
      <c r="B8" s="47">
        <v>4</v>
      </c>
      <c r="C8" s="48" t="s">
        <v>2</v>
      </c>
      <c r="D8" s="45">
        <v>2535</v>
      </c>
      <c r="E8" s="62">
        <v>1077</v>
      </c>
      <c r="F8" s="62">
        <v>1458</v>
      </c>
      <c r="G8" s="62">
        <v>111</v>
      </c>
      <c r="H8" s="48">
        <v>60</v>
      </c>
      <c r="I8" s="48">
        <v>20</v>
      </c>
      <c r="J8" s="120">
        <v>10</v>
      </c>
      <c r="K8" s="62">
        <v>20</v>
      </c>
      <c r="L8" s="62">
        <v>19</v>
      </c>
      <c r="M8" s="253">
        <v>52</v>
      </c>
      <c r="N8" s="62">
        <v>42</v>
      </c>
      <c r="O8" s="48">
        <v>10</v>
      </c>
      <c r="P8" s="48">
        <v>9</v>
      </c>
      <c r="Q8" s="120">
        <v>2</v>
      </c>
      <c r="R8" s="45" t="s">
        <v>2</v>
      </c>
      <c r="S8" s="62">
        <v>3</v>
      </c>
      <c r="T8" s="48">
        <v>1</v>
      </c>
      <c r="U8" s="120">
        <v>1</v>
      </c>
    </row>
    <row r="9" spans="1:22" s="174" customFormat="1" ht="13.5" customHeight="1" x14ac:dyDescent="0.15">
      <c r="A9" s="117">
        <v>28</v>
      </c>
      <c r="B9" s="47">
        <v>4</v>
      </c>
      <c r="C9" s="48" t="s">
        <v>2</v>
      </c>
      <c r="D9" s="45">
        <v>2503</v>
      </c>
      <c r="E9" s="62">
        <v>1052</v>
      </c>
      <c r="F9" s="62">
        <v>1451</v>
      </c>
      <c r="G9" s="62">
        <v>109</v>
      </c>
      <c r="H9" s="48">
        <v>63</v>
      </c>
      <c r="I9" s="48">
        <v>20</v>
      </c>
      <c r="J9" s="120">
        <v>9</v>
      </c>
      <c r="K9" s="62">
        <v>21</v>
      </c>
      <c r="L9" s="62">
        <v>17</v>
      </c>
      <c r="M9" s="253">
        <v>46</v>
      </c>
      <c r="N9" s="62">
        <v>37</v>
      </c>
      <c r="O9" s="48">
        <v>9</v>
      </c>
      <c r="P9" s="48">
        <v>9</v>
      </c>
      <c r="Q9" s="120">
        <v>2</v>
      </c>
      <c r="R9" s="45" t="s">
        <v>2</v>
      </c>
      <c r="S9" s="62">
        <v>2</v>
      </c>
      <c r="T9" s="48">
        <v>1</v>
      </c>
      <c r="U9" s="120">
        <v>1</v>
      </c>
    </row>
    <row r="10" spans="1:22" s="174" customFormat="1" ht="13.5" customHeight="1" x14ac:dyDescent="0.15">
      <c r="A10" s="117">
        <v>29</v>
      </c>
      <c r="B10" s="47">
        <v>4</v>
      </c>
      <c r="C10" s="48" t="s">
        <v>2</v>
      </c>
      <c r="D10" s="45">
        <v>2498</v>
      </c>
      <c r="E10" s="62">
        <v>1096</v>
      </c>
      <c r="F10" s="62">
        <v>1402</v>
      </c>
      <c r="G10" s="62">
        <v>97</v>
      </c>
      <c r="H10" s="48">
        <v>72</v>
      </c>
      <c r="I10" s="48">
        <v>24</v>
      </c>
      <c r="J10" s="48">
        <v>8</v>
      </c>
      <c r="K10" s="62">
        <v>23</v>
      </c>
      <c r="L10" s="62">
        <v>16</v>
      </c>
      <c r="M10" s="253">
        <v>47</v>
      </c>
      <c r="N10" s="62">
        <v>34</v>
      </c>
      <c r="O10" s="48">
        <v>13</v>
      </c>
      <c r="P10" s="48">
        <v>9</v>
      </c>
      <c r="Q10" s="48">
        <v>2</v>
      </c>
      <c r="R10" s="45" t="s">
        <v>2</v>
      </c>
      <c r="S10" s="62">
        <v>2</v>
      </c>
      <c r="T10" s="48">
        <v>1</v>
      </c>
      <c r="U10" s="120">
        <v>1</v>
      </c>
    </row>
    <row r="11" spans="1:22" s="17" customFormat="1" ht="13.5" customHeight="1" x14ac:dyDescent="0.15">
      <c r="A11" s="380">
        <v>30</v>
      </c>
      <c r="B11" s="189">
        <v>4</v>
      </c>
      <c r="C11" s="238" t="s">
        <v>2</v>
      </c>
      <c r="D11" s="243">
        <v>2483</v>
      </c>
      <c r="E11" s="190">
        <v>1073</v>
      </c>
      <c r="F11" s="238">
        <v>1410</v>
      </c>
      <c r="G11" s="381">
        <v>98</v>
      </c>
      <c r="H11" s="238">
        <v>72</v>
      </c>
      <c r="I11" s="382">
        <v>22</v>
      </c>
      <c r="J11" s="381">
        <v>7</v>
      </c>
      <c r="K11" s="238">
        <v>24</v>
      </c>
      <c r="L11" s="190">
        <v>16</v>
      </c>
      <c r="M11" s="254">
        <v>38</v>
      </c>
      <c r="N11" s="238">
        <v>26</v>
      </c>
      <c r="O11" s="238">
        <v>12</v>
      </c>
      <c r="P11" s="238">
        <v>9</v>
      </c>
      <c r="Q11" s="238">
        <v>2</v>
      </c>
      <c r="R11" s="243" t="s">
        <v>2</v>
      </c>
      <c r="S11" s="238">
        <v>2</v>
      </c>
      <c r="T11" s="238">
        <v>1</v>
      </c>
      <c r="U11" s="381">
        <v>1</v>
      </c>
    </row>
    <row r="12" spans="1:22" x14ac:dyDescent="0.15">
      <c r="A12" s="35" t="s">
        <v>326</v>
      </c>
      <c r="B12" s="421"/>
      <c r="C12" s="142"/>
      <c r="D12" s="143"/>
      <c r="E12" s="141"/>
      <c r="F12" s="141"/>
      <c r="G12" s="141"/>
      <c r="H12" s="141"/>
      <c r="I12" s="141"/>
      <c r="J12" s="141"/>
      <c r="K12" s="141"/>
      <c r="L12" s="141"/>
      <c r="M12" s="143"/>
      <c r="N12" s="141"/>
      <c r="O12" s="141"/>
      <c r="P12" s="141"/>
      <c r="Q12" s="142"/>
      <c r="R12" s="107"/>
      <c r="S12" s="141"/>
      <c r="T12" s="141"/>
      <c r="U12" s="141"/>
      <c r="V12" s="18"/>
    </row>
    <row r="13" spans="1:22" ht="7.5" customHeight="1" x14ac:dyDescent="0.15">
      <c r="A13" s="35"/>
      <c r="B13" s="421"/>
      <c r="C13" s="142"/>
      <c r="D13" s="143"/>
      <c r="E13" s="141"/>
      <c r="F13" s="141"/>
      <c r="G13" s="141"/>
      <c r="H13" s="141"/>
      <c r="I13" s="141"/>
      <c r="J13" s="141"/>
      <c r="K13" s="141"/>
      <c r="L13" s="141"/>
      <c r="M13" s="143"/>
      <c r="N13" s="141"/>
      <c r="O13" s="141"/>
      <c r="P13" s="141"/>
      <c r="Q13" s="142"/>
      <c r="R13" s="107"/>
      <c r="S13" s="141"/>
      <c r="T13" s="141"/>
      <c r="U13" s="141"/>
      <c r="V13" s="18"/>
    </row>
    <row r="14" spans="1:22" ht="18.75" x14ac:dyDescent="0.15">
      <c r="A14" s="612" t="s">
        <v>245</v>
      </c>
      <c r="B14" s="612"/>
      <c r="C14" s="612"/>
      <c r="D14" s="612"/>
      <c r="E14" s="612"/>
      <c r="F14" s="612"/>
      <c r="G14" s="612"/>
      <c r="H14" s="612"/>
      <c r="I14" s="612"/>
      <c r="J14" s="612"/>
      <c r="M14" s="2"/>
    </row>
    <row r="15" spans="1:22" x14ac:dyDescent="0.15">
      <c r="A15" s="35" t="s">
        <v>233</v>
      </c>
      <c r="B15" s="2"/>
      <c r="C15" s="2"/>
      <c r="D15" s="2"/>
      <c r="E15" s="2"/>
      <c r="F15" s="2"/>
      <c r="G15" s="2"/>
      <c r="H15" s="2"/>
      <c r="I15" s="2"/>
      <c r="J15" s="50" t="s">
        <v>232</v>
      </c>
    </row>
    <row r="16" spans="1:22" ht="13.5" customHeight="1" x14ac:dyDescent="0.15">
      <c r="A16" s="644" t="s">
        <v>219</v>
      </c>
      <c r="B16" s="646" t="s">
        <v>227</v>
      </c>
      <c r="C16" s="646" t="s">
        <v>168</v>
      </c>
      <c r="D16" s="648" t="s">
        <v>228</v>
      </c>
      <c r="E16" s="649"/>
      <c r="F16" s="650"/>
      <c r="G16" s="648" t="s">
        <v>170</v>
      </c>
      <c r="H16" s="649"/>
      <c r="I16" s="650"/>
      <c r="J16" s="651" t="s">
        <v>275</v>
      </c>
    </row>
    <row r="17" spans="1:20" ht="13.5" customHeight="1" x14ac:dyDescent="0.15">
      <c r="A17" s="645"/>
      <c r="B17" s="647"/>
      <c r="C17" s="647"/>
      <c r="D17" s="437" t="s">
        <v>83</v>
      </c>
      <c r="E17" s="437" t="s">
        <v>163</v>
      </c>
      <c r="F17" s="437" t="s">
        <v>164</v>
      </c>
      <c r="G17" s="437" t="s">
        <v>83</v>
      </c>
      <c r="H17" s="437" t="s">
        <v>225</v>
      </c>
      <c r="I17" s="437" t="s">
        <v>226</v>
      </c>
      <c r="J17" s="652"/>
    </row>
    <row r="18" spans="1:20" ht="13.5" customHeight="1" x14ac:dyDescent="0.15">
      <c r="A18" s="1" t="s">
        <v>413</v>
      </c>
      <c r="B18" s="49">
        <v>8</v>
      </c>
      <c r="C18" s="49">
        <v>58</v>
      </c>
      <c r="D18" s="46">
        <v>1154</v>
      </c>
      <c r="E18" s="44">
        <v>608</v>
      </c>
      <c r="F18" s="44">
        <v>546</v>
      </c>
      <c r="G18" s="44">
        <v>120</v>
      </c>
      <c r="H18" s="44">
        <v>115</v>
      </c>
      <c r="I18" s="118">
        <v>5</v>
      </c>
      <c r="J18" s="46">
        <v>27</v>
      </c>
    </row>
    <row r="19" spans="1:20" ht="13.5" customHeight="1" x14ac:dyDescent="0.15">
      <c r="A19" s="1">
        <v>27</v>
      </c>
      <c r="B19" s="49">
        <v>8</v>
      </c>
      <c r="C19" s="49">
        <v>55</v>
      </c>
      <c r="D19" s="46">
        <v>1049</v>
      </c>
      <c r="E19" s="44">
        <v>533</v>
      </c>
      <c r="F19" s="44">
        <v>516</v>
      </c>
      <c r="G19" s="44">
        <v>117</v>
      </c>
      <c r="H19" s="44">
        <v>112</v>
      </c>
      <c r="I19" s="118">
        <v>5</v>
      </c>
      <c r="J19" s="46">
        <v>28</v>
      </c>
    </row>
    <row r="20" spans="1:20" ht="13.5" customHeight="1" x14ac:dyDescent="0.15">
      <c r="A20" s="1">
        <v>28</v>
      </c>
      <c r="B20" s="49">
        <v>8</v>
      </c>
      <c r="C20" s="49">
        <v>53</v>
      </c>
      <c r="D20" s="46">
        <v>999</v>
      </c>
      <c r="E20" s="44">
        <v>498</v>
      </c>
      <c r="F20" s="44">
        <v>501</v>
      </c>
      <c r="G20" s="44">
        <v>113</v>
      </c>
      <c r="H20" s="44">
        <v>108</v>
      </c>
      <c r="I20" s="118">
        <v>5</v>
      </c>
      <c r="J20" s="46">
        <v>29</v>
      </c>
    </row>
    <row r="21" spans="1:20" ht="13.5" customHeight="1" x14ac:dyDescent="0.15">
      <c r="A21" s="1">
        <v>29</v>
      </c>
      <c r="B21" s="49">
        <v>8</v>
      </c>
      <c r="C21" s="49">
        <v>51</v>
      </c>
      <c r="D21" s="46">
        <v>950</v>
      </c>
      <c r="E21" s="44">
        <v>488</v>
      </c>
      <c r="F21" s="44">
        <v>462</v>
      </c>
      <c r="G21" s="44">
        <v>113</v>
      </c>
      <c r="H21" s="44">
        <v>108</v>
      </c>
      <c r="I21" s="46">
        <v>5</v>
      </c>
      <c r="J21" s="46">
        <v>29</v>
      </c>
    </row>
    <row r="22" spans="1:20" ht="13.5" customHeight="1" x14ac:dyDescent="0.15">
      <c r="A22" s="237">
        <v>30</v>
      </c>
      <c r="B22" s="163">
        <v>7</v>
      </c>
      <c r="C22" s="383">
        <v>42</v>
      </c>
      <c r="D22" s="239">
        <v>792</v>
      </c>
      <c r="E22" s="240">
        <v>403</v>
      </c>
      <c r="F22" s="240">
        <v>389</v>
      </c>
      <c r="G22" s="240">
        <v>96</v>
      </c>
      <c r="H22" s="240">
        <v>91</v>
      </c>
      <c r="I22" s="240">
        <v>5</v>
      </c>
      <c r="J22" s="384">
        <v>29</v>
      </c>
    </row>
    <row r="23" spans="1:20" x14ac:dyDescent="0.15">
      <c r="A23" s="35" t="s">
        <v>326</v>
      </c>
      <c r="B23" s="141"/>
      <c r="C23" s="141"/>
      <c r="D23" s="143"/>
      <c r="E23" s="143"/>
      <c r="F23" s="143"/>
      <c r="G23" s="143"/>
      <c r="H23" s="143"/>
      <c r="I23" s="143"/>
      <c r="J23" s="143"/>
    </row>
    <row r="24" spans="1:20" ht="7.5" customHeight="1" x14ac:dyDescent="0.15"/>
    <row r="25" spans="1:20" ht="18.75" x14ac:dyDescent="0.15">
      <c r="A25" s="593" t="s">
        <v>314</v>
      </c>
      <c r="B25" s="593"/>
      <c r="C25" s="593"/>
      <c r="D25" s="593"/>
      <c r="E25" s="593"/>
      <c r="F25" s="593"/>
      <c r="G25" s="593"/>
      <c r="H25" s="593"/>
      <c r="I25" s="593"/>
      <c r="J25" s="593"/>
      <c r="K25" s="593"/>
      <c r="L25" s="593"/>
      <c r="M25" s="593"/>
      <c r="N25" s="593"/>
      <c r="O25" s="2"/>
      <c r="P25" s="128"/>
      <c r="Q25" s="2"/>
      <c r="R25" s="128"/>
      <c r="S25" s="2"/>
      <c r="T25" s="128"/>
    </row>
    <row r="26" spans="1:20" x14ac:dyDescent="0.15">
      <c r="A26" s="18"/>
      <c r="B26" s="18"/>
      <c r="C26" s="262"/>
      <c r="D26" s="262"/>
      <c r="E26" s="262"/>
      <c r="F26" s="262"/>
      <c r="G26" s="262"/>
      <c r="H26" s="262"/>
      <c r="I26" s="262"/>
      <c r="J26" s="262"/>
      <c r="K26" s="262"/>
      <c r="L26" s="262"/>
      <c r="M26" s="262"/>
      <c r="N26" s="262"/>
      <c r="O26" s="262"/>
      <c r="P26" s="262"/>
      <c r="Q26" s="262"/>
      <c r="R26" s="262"/>
      <c r="S26" s="262"/>
      <c r="T26" s="446" t="s">
        <v>402</v>
      </c>
    </row>
    <row r="27" spans="1:20" ht="13.5" customHeight="1" x14ac:dyDescent="0.15">
      <c r="A27" s="631" t="s">
        <v>120</v>
      </c>
      <c r="B27" s="632"/>
      <c r="C27" s="637" t="s">
        <v>383</v>
      </c>
      <c r="D27" s="638"/>
      <c r="E27" s="638"/>
      <c r="F27" s="638"/>
      <c r="G27" s="638"/>
      <c r="H27" s="638"/>
      <c r="I27" s="638"/>
      <c r="J27" s="638"/>
      <c r="K27" s="638"/>
      <c r="L27" s="638"/>
      <c r="M27" s="638"/>
      <c r="N27" s="639"/>
      <c r="O27" s="640" t="s">
        <v>157</v>
      </c>
      <c r="P27" s="640"/>
      <c r="Q27" s="640"/>
      <c r="R27" s="640"/>
      <c r="S27" s="640"/>
      <c r="T27" s="640"/>
    </row>
    <row r="28" spans="1:20" ht="13.5" customHeight="1" x14ac:dyDescent="0.15">
      <c r="A28" s="633"/>
      <c r="B28" s="634"/>
      <c r="C28" s="641" t="s">
        <v>158</v>
      </c>
      <c r="D28" s="642"/>
      <c r="E28" s="641" t="s">
        <v>6</v>
      </c>
      <c r="F28" s="642"/>
      <c r="G28" s="641" t="s">
        <v>7</v>
      </c>
      <c r="H28" s="642"/>
      <c r="I28" s="641" t="s">
        <v>8</v>
      </c>
      <c r="J28" s="643"/>
      <c r="K28" s="641" t="s">
        <v>159</v>
      </c>
      <c r="L28" s="643"/>
      <c r="M28" s="643" t="s">
        <v>160</v>
      </c>
      <c r="N28" s="642"/>
      <c r="O28" s="643" t="s">
        <v>161</v>
      </c>
      <c r="P28" s="642"/>
      <c r="Q28" s="641" t="s">
        <v>162</v>
      </c>
      <c r="R28" s="642"/>
      <c r="S28" s="643" t="s">
        <v>9</v>
      </c>
      <c r="T28" s="643"/>
    </row>
    <row r="29" spans="1:20" ht="13.5" customHeight="1" x14ac:dyDescent="0.15">
      <c r="A29" s="635"/>
      <c r="B29" s="636"/>
      <c r="C29" s="436" t="s">
        <v>163</v>
      </c>
      <c r="D29" s="37" t="s">
        <v>164</v>
      </c>
      <c r="E29" s="37" t="s">
        <v>163</v>
      </c>
      <c r="F29" s="37" t="s">
        <v>164</v>
      </c>
      <c r="G29" s="37" t="s">
        <v>163</v>
      </c>
      <c r="H29" s="37" t="s">
        <v>164</v>
      </c>
      <c r="I29" s="37" t="s">
        <v>163</v>
      </c>
      <c r="J29" s="438" t="s">
        <v>164</v>
      </c>
      <c r="K29" s="37" t="s">
        <v>163</v>
      </c>
      <c r="L29" s="438" t="s">
        <v>164</v>
      </c>
      <c r="M29" s="436" t="s">
        <v>163</v>
      </c>
      <c r="N29" s="37" t="s">
        <v>164</v>
      </c>
      <c r="O29" s="436" t="s">
        <v>163</v>
      </c>
      <c r="P29" s="436" t="s">
        <v>164</v>
      </c>
      <c r="Q29" s="37" t="s">
        <v>163</v>
      </c>
      <c r="R29" s="436" t="s">
        <v>164</v>
      </c>
      <c r="S29" s="37" t="s">
        <v>163</v>
      </c>
      <c r="T29" s="439" t="s">
        <v>164</v>
      </c>
    </row>
    <row r="30" spans="1:20" ht="13.5" customHeight="1" x14ac:dyDescent="0.15">
      <c r="A30" s="622" t="s">
        <v>165</v>
      </c>
      <c r="B30" s="444" t="s">
        <v>325</v>
      </c>
      <c r="C30" s="289">
        <v>115.9</v>
      </c>
      <c r="D30" s="290">
        <v>115.4</v>
      </c>
      <c r="E30" s="290">
        <v>122.5</v>
      </c>
      <c r="F30" s="290">
        <v>121.6</v>
      </c>
      <c r="G30" s="290">
        <v>128.30000000000001</v>
      </c>
      <c r="H30" s="290">
        <v>127.4</v>
      </c>
      <c r="I30" s="290">
        <v>133.4</v>
      </c>
      <c r="J30" s="291">
        <v>133.9</v>
      </c>
      <c r="K30" s="290">
        <v>138.80000000000001</v>
      </c>
      <c r="L30" s="291">
        <v>136.69999999999999</v>
      </c>
      <c r="M30" s="289">
        <v>145.30000000000001</v>
      </c>
      <c r="N30" s="290">
        <v>146.69999999999999</v>
      </c>
      <c r="O30" s="292">
        <v>152.4</v>
      </c>
      <c r="P30" s="292">
        <v>151.5</v>
      </c>
      <c r="Q30" s="293">
        <v>159.19999999999999</v>
      </c>
      <c r="R30" s="292">
        <v>154.5</v>
      </c>
      <c r="S30" s="293">
        <v>164.6</v>
      </c>
      <c r="T30" s="294">
        <v>156.6</v>
      </c>
    </row>
    <row r="31" spans="1:20" ht="13.5" customHeight="1" x14ac:dyDescent="0.15">
      <c r="A31" s="623"/>
      <c r="B31" s="444" t="s">
        <v>381</v>
      </c>
      <c r="C31" s="292">
        <v>116.3</v>
      </c>
      <c r="D31" s="293">
        <v>115.5</v>
      </c>
      <c r="E31" s="293">
        <v>122.4</v>
      </c>
      <c r="F31" s="293">
        <v>121.5</v>
      </c>
      <c r="G31" s="293">
        <v>128</v>
      </c>
      <c r="H31" s="293">
        <v>127.3</v>
      </c>
      <c r="I31" s="293">
        <v>133.4</v>
      </c>
      <c r="J31" s="295">
        <v>133.4</v>
      </c>
      <c r="K31" s="293">
        <v>138.9</v>
      </c>
      <c r="L31" s="295">
        <v>140.19999999999999</v>
      </c>
      <c r="M31" s="292">
        <v>144.9</v>
      </c>
      <c r="N31" s="293">
        <v>146.5</v>
      </c>
      <c r="O31" s="294">
        <v>152.5</v>
      </c>
      <c r="P31" s="293">
        <v>151.69999999999999</v>
      </c>
      <c r="Q31" s="293">
        <v>159.6</v>
      </c>
      <c r="R31" s="292">
        <v>154.69999999999999</v>
      </c>
      <c r="S31" s="293">
        <v>165.1</v>
      </c>
      <c r="T31" s="294">
        <v>156.1</v>
      </c>
    </row>
    <row r="32" spans="1:20" ht="13.5" customHeight="1" x14ac:dyDescent="0.15">
      <c r="A32" s="624"/>
      <c r="B32" s="449" t="s">
        <v>166</v>
      </c>
      <c r="C32" s="292">
        <v>116.5</v>
      </c>
      <c r="D32" s="296">
        <v>115.7</v>
      </c>
      <c r="E32" s="293">
        <v>122.5</v>
      </c>
      <c r="F32" s="296">
        <v>121.5</v>
      </c>
      <c r="G32" s="296">
        <v>128.19999999999999</v>
      </c>
      <c r="H32" s="296">
        <v>127.3</v>
      </c>
      <c r="I32" s="296">
        <v>133.5</v>
      </c>
      <c r="J32" s="297">
        <v>133.4</v>
      </c>
      <c r="K32" s="293">
        <v>139</v>
      </c>
      <c r="L32" s="297">
        <v>140.1</v>
      </c>
      <c r="M32" s="292">
        <v>145</v>
      </c>
      <c r="N32" s="296">
        <v>146.69999999999999</v>
      </c>
      <c r="O32" s="298">
        <v>152.80000000000001</v>
      </c>
      <c r="P32" s="298">
        <v>151.80000000000001</v>
      </c>
      <c r="Q32" s="296">
        <v>160</v>
      </c>
      <c r="R32" s="298">
        <v>154.9</v>
      </c>
      <c r="S32" s="296">
        <v>165.3</v>
      </c>
      <c r="T32" s="299">
        <v>156.5</v>
      </c>
    </row>
    <row r="33" spans="1:20" ht="13.5" customHeight="1" x14ac:dyDescent="0.15">
      <c r="A33" s="623" t="s">
        <v>167</v>
      </c>
      <c r="B33" s="444" t="s">
        <v>325</v>
      </c>
      <c r="C33" s="300">
        <v>21.5</v>
      </c>
      <c r="D33" s="301">
        <v>21.2</v>
      </c>
      <c r="E33" s="301">
        <v>24.6</v>
      </c>
      <c r="F33" s="301">
        <v>24.5</v>
      </c>
      <c r="G33" s="301">
        <v>28.4</v>
      </c>
      <c r="H33" s="301">
        <v>27.4</v>
      </c>
      <c r="I33" s="301">
        <v>31.2</v>
      </c>
      <c r="J33" s="302">
        <v>31.3</v>
      </c>
      <c r="K33" s="301">
        <v>35.700000000000003</v>
      </c>
      <c r="L33" s="302">
        <v>35</v>
      </c>
      <c r="M33" s="300">
        <v>39.700000000000003</v>
      </c>
      <c r="N33" s="301">
        <v>39.5</v>
      </c>
      <c r="O33" s="292">
        <v>44.4</v>
      </c>
      <c r="P33" s="292">
        <v>44</v>
      </c>
      <c r="Q33" s="293">
        <v>50.2</v>
      </c>
      <c r="R33" s="292">
        <v>47.5</v>
      </c>
      <c r="S33" s="293">
        <v>54.3</v>
      </c>
      <c r="T33" s="294">
        <v>51.3</v>
      </c>
    </row>
    <row r="34" spans="1:20" ht="13.5" customHeight="1" x14ac:dyDescent="0.15">
      <c r="A34" s="623"/>
      <c r="B34" s="444" t="s">
        <v>382</v>
      </c>
      <c r="C34" s="292">
        <v>21.6</v>
      </c>
      <c r="D34" s="293">
        <v>21.2</v>
      </c>
      <c r="E34" s="293">
        <v>24.3</v>
      </c>
      <c r="F34" s="293">
        <v>23.8</v>
      </c>
      <c r="G34" s="293">
        <v>27.6</v>
      </c>
      <c r="H34" s="293">
        <v>27</v>
      </c>
      <c r="I34" s="293">
        <v>31.1</v>
      </c>
      <c r="J34" s="295">
        <v>30.3</v>
      </c>
      <c r="K34" s="293">
        <v>34.799999999999997</v>
      </c>
      <c r="L34" s="295">
        <v>34.6</v>
      </c>
      <c r="M34" s="292">
        <v>38.9</v>
      </c>
      <c r="N34" s="293">
        <v>39.299999999999997</v>
      </c>
      <c r="O34" s="292">
        <v>44.5</v>
      </c>
      <c r="P34" s="292">
        <v>44.2</v>
      </c>
      <c r="Q34" s="293">
        <v>49</v>
      </c>
      <c r="R34" s="292">
        <v>47.5</v>
      </c>
      <c r="S34" s="293">
        <v>54.1</v>
      </c>
      <c r="T34" s="294">
        <v>50.3</v>
      </c>
    </row>
    <row r="35" spans="1:20" ht="13.5" customHeight="1" x14ac:dyDescent="0.15">
      <c r="A35" s="625"/>
      <c r="B35" s="445" t="s">
        <v>10</v>
      </c>
      <c r="C35" s="303">
        <v>21.4</v>
      </c>
      <c r="D35" s="304">
        <v>21</v>
      </c>
      <c r="E35" s="304">
        <v>24.1</v>
      </c>
      <c r="F35" s="304">
        <v>23.5</v>
      </c>
      <c r="G35" s="304">
        <v>27.2</v>
      </c>
      <c r="H35" s="304">
        <v>26.4</v>
      </c>
      <c r="I35" s="304">
        <v>30.5</v>
      </c>
      <c r="J35" s="305">
        <v>29.9</v>
      </c>
      <c r="K35" s="304">
        <v>34.200000000000003</v>
      </c>
      <c r="L35" s="305">
        <v>34</v>
      </c>
      <c r="M35" s="303">
        <v>38.200000000000003</v>
      </c>
      <c r="N35" s="304">
        <v>39</v>
      </c>
      <c r="O35" s="303">
        <v>44</v>
      </c>
      <c r="P35" s="303">
        <v>43.6</v>
      </c>
      <c r="Q35" s="304">
        <v>49</v>
      </c>
      <c r="R35" s="303">
        <v>47.2</v>
      </c>
      <c r="S35" s="304">
        <v>53.9</v>
      </c>
      <c r="T35" s="306">
        <v>50</v>
      </c>
    </row>
    <row r="36" spans="1:20" x14ac:dyDescent="0.15">
      <c r="A36" s="422" t="s">
        <v>409</v>
      </c>
    </row>
    <row r="37" spans="1:20" ht="7.5" customHeight="1" x14ac:dyDescent="0.15">
      <c r="A37" s="422"/>
    </row>
    <row r="38" spans="1:20" ht="18.75" x14ac:dyDescent="0.15">
      <c r="A38" s="612" t="s">
        <v>240</v>
      </c>
      <c r="B38" s="612"/>
      <c r="C38" s="612"/>
      <c r="D38" s="612"/>
      <c r="E38" s="612"/>
      <c r="F38" s="612"/>
      <c r="G38" s="612"/>
      <c r="H38" s="612"/>
      <c r="I38" s="612"/>
      <c r="J38" s="612"/>
      <c r="K38" s="612"/>
      <c r="L38" s="612"/>
      <c r="M38" s="612"/>
      <c r="N38" s="612"/>
      <c r="O38" s="259"/>
      <c r="P38" s="259"/>
      <c r="Q38" s="259"/>
      <c r="R38" s="259"/>
    </row>
    <row r="39" spans="1:20" x14ac:dyDescent="0.15">
      <c r="A39" s="35" t="s">
        <v>234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50"/>
      <c r="R39" s="50" t="s">
        <v>232</v>
      </c>
    </row>
    <row r="40" spans="1:20" ht="24" customHeight="1" x14ac:dyDescent="0.15">
      <c r="A40" s="626" t="s">
        <v>219</v>
      </c>
      <c r="B40" s="627" t="s">
        <v>384</v>
      </c>
      <c r="C40" s="608" t="s">
        <v>295</v>
      </c>
      <c r="D40" s="608"/>
      <c r="E40" s="608" t="s">
        <v>434</v>
      </c>
      <c r="F40" s="608"/>
      <c r="G40" s="608" t="s">
        <v>292</v>
      </c>
      <c r="H40" s="608"/>
      <c r="I40" s="608" t="s">
        <v>433</v>
      </c>
      <c r="J40" s="608"/>
      <c r="K40" s="629" t="s">
        <v>293</v>
      </c>
      <c r="L40" s="630"/>
      <c r="M40" s="610" t="s">
        <v>276</v>
      </c>
      <c r="N40" s="611"/>
      <c r="O40" s="610" t="s">
        <v>294</v>
      </c>
      <c r="P40" s="611"/>
      <c r="Q40" s="608" t="s">
        <v>298</v>
      </c>
      <c r="R40" s="609"/>
    </row>
    <row r="41" spans="1:20" ht="13.5" customHeight="1" x14ac:dyDescent="0.15">
      <c r="A41" s="626"/>
      <c r="B41" s="628"/>
      <c r="C41" s="442" t="s">
        <v>163</v>
      </c>
      <c r="D41" s="442" t="s">
        <v>164</v>
      </c>
      <c r="E41" s="442" t="s">
        <v>163</v>
      </c>
      <c r="F41" s="442" t="s">
        <v>164</v>
      </c>
      <c r="G41" s="442" t="s">
        <v>163</v>
      </c>
      <c r="H41" s="442" t="s">
        <v>164</v>
      </c>
      <c r="I41" s="442" t="s">
        <v>163</v>
      </c>
      <c r="J41" s="442" t="s">
        <v>164</v>
      </c>
      <c r="K41" s="442" t="s">
        <v>163</v>
      </c>
      <c r="L41" s="411" t="s">
        <v>164</v>
      </c>
      <c r="M41" s="441" t="s">
        <v>163</v>
      </c>
      <c r="N41" s="442" t="s">
        <v>164</v>
      </c>
      <c r="O41" s="441" t="s">
        <v>163</v>
      </c>
      <c r="P41" s="442" t="s">
        <v>164</v>
      </c>
      <c r="Q41" s="442" t="s">
        <v>163</v>
      </c>
      <c r="R41" s="411" t="s">
        <v>164</v>
      </c>
    </row>
    <row r="42" spans="1:20" ht="13.5" customHeight="1" x14ac:dyDescent="0.15">
      <c r="A42" s="1" t="s">
        <v>413</v>
      </c>
      <c r="B42" s="51">
        <v>937</v>
      </c>
      <c r="C42" s="3">
        <v>498</v>
      </c>
      <c r="D42" s="3">
        <v>423</v>
      </c>
      <c r="E42" s="45" t="s">
        <v>2</v>
      </c>
      <c r="F42" s="42"/>
      <c r="G42" s="45" t="s">
        <v>2</v>
      </c>
      <c r="H42" s="45" t="s">
        <v>2</v>
      </c>
      <c r="I42" s="45" t="s">
        <v>2</v>
      </c>
      <c r="J42" s="45" t="s">
        <v>2</v>
      </c>
      <c r="K42" s="3">
        <v>1</v>
      </c>
      <c r="L42" s="260" t="s">
        <v>2</v>
      </c>
      <c r="M42" s="255">
        <v>8</v>
      </c>
      <c r="N42" s="3">
        <v>7</v>
      </c>
      <c r="O42" s="253" t="s">
        <v>2</v>
      </c>
      <c r="P42" s="45" t="s">
        <v>2</v>
      </c>
      <c r="Q42" s="273">
        <v>98.2</v>
      </c>
      <c r="R42" s="274">
        <v>98.4</v>
      </c>
    </row>
    <row r="43" spans="1:20" ht="13.5" customHeight="1" x14ac:dyDescent="0.15">
      <c r="A43" s="117">
        <v>27</v>
      </c>
      <c r="B43" s="51">
        <v>931</v>
      </c>
      <c r="C43" s="3">
        <v>471</v>
      </c>
      <c r="D43" s="3">
        <v>444</v>
      </c>
      <c r="E43" s="45" t="s">
        <v>2</v>
      </c>
      <c r="F43" s="42">
        <v>1</v>
      </c>
      <c r="G43" s="45" t="s">
        <v>2</v>
      </c>
      <c r="H43" s="45" t="s">
        <v>2</v>
      </c>
      <c r="I43" s="42">
        <v>3</v>
      </c>
      <c r="J43" s="45" t="s">
        <v>2</v>
      </c>
      <c r="K43" s="3">
        <v>2</v>
      </c>
      <c r="L43" s="260" t="s">
        <v>2</v>
      </c>
      <c r="M43" s="255">
        <v>7</v>
      </c>
      <c r="N43" s="3">
        <v>3</v>
      </c>
      <c r="O43" s="255">
        <v>1</v>
      </c>
      <c r="P43" s="45" t="s">
        <v>2</v>
      </c>
      <c r="Q43" s="273">
        <v>97.5</v>
      </c>
      <c r="R43" s="274">
        <v>99.1</v>
      </c>
    </row>
    <row r="44" spans="1:20" ht="13.5" customHeight="1" x14ac:dyDescent="0.15">
      <c r="A44" s="1">
        <v>28</v>
      </c>
      <c r="B44" s="51">
        <v>977</v>
      </c>
      <c r="C44" s="3">
        <v>477</v>
      </c>
      <c r="D44" s="3">
        <v>490</v>
      </c>
      <c r="E44" s="45" t="s">
        <v>2</v>
      </c>
      <c r="F44" s="45" t="s">
        <v>2</v>
      </c>
      <c r="G44" s="45" t="s">
        <v>2</v>
      </c>
      <c r="H44" s="45" t="s">
        <v>2</v>
      </c>
      <c r="I44" s="45" t="s">
        <v>2</v>
      </c>
      <c r="J44" s="45" t="s">
        <v>2</v>
      </c>
      <c r="K44" s="45" t="s">
        <v>2</v>
      </c>
      <c r="L44" s="260" t="s">
        <v>2</v>
      </c>
      <c r="M44" s="255">
        <v>4</v>
      </c>
      <c r="N44" s="3">
        <v>6</v>
      </c>
      <c r="O44" s="253" t="s">
        <v>2</v>
      </c>
      <c r="P44" s="45" t="s">
        <v>2</v>
      </c>
      <c r="Q44" s="273">
        <v>99.2</v>
      </c>
      <c r="R44" s="274">
        <v>98.8</v>
      </c>
    </row>
    <row r="45" spans="1:20" ht="13.5" customHeight="1" x14ac:dyDescent="0.15">
      <c r="A45" s="1">
        <v>29</v>
      </c>
      <c r="B45" s="51">
        <v>900</v>
      </c>
      <c r="C45" s="3">
        <v>434</v>
      </c>
      <c r="D45" s="3">
        <v>452</v>
      </c>
      <c r="E45" s="45" t="s">
        <v>2</v>
      </c>
      <c r="F45" s="45" t="s">
        <v>2</v>
      </c>
      <c r="G45" s="45" t="s">
        <v>2</v>
      </c>
      <c r="H45" s="45" t="s">
        <v>2</v>
      </c>
      <c r="I45" s="42">
        <v>4</v>
      </c>
      <c r="J45" s="45" t="s">
        <v>2</v>
      </c>
      <c r="K45" s="3">
        <v>1</v>
      </c>
      <c r="L45" s="260" t="s">
        <v>2</v>
      </c>
      <c r="M45" s="255">
        <v>7</v>
      </c>
      <c r="N45" s="3">
        <v>2</v>
      </c>
      <c r="O45" s="255">
        <v>1</v>
      </c>
      <c r="P45" s="45" t="s">
        <v>2</v>
      </c>
      <c r="Q45" s="273">
        <v>97.3</v>
      </c>
      <c r="R45" s="274">
        <v>99.6</v>
      </c>
    </row>
    <row r="46" spans="1:20" s="17" customFormat="1" ht="13.5" customHeight="1" x14ac:dyDescent="0.15">
      <c r="A46" s="237">
        <v>30</v>
      </c>
      <c r="B46" s="241">
        <v>890</v>
      </c>
      <c r="C46" s="387">
        <v>451</v>
      </c>
      <c r="D46" s="242">
        <v>425</v>
      </c>
      <c r="E46" s="243" t="s">
        <v>2</v>
      </c>
      <c r="F46" s="244" t="s">
        <v>2</v>
      </c>
      <c r="G46" s="243" t="s">
        <v>2</v>
      </c>
      <c r="H46" s="243" t="s">
        <v>2</v>
      </c>
      <c r="I46" s="244">
        <v>4</v>
      </c>
      <c r="J46" s="243" t="s">
        <v>2</v>
      </c>
      <c r="K46" s="389" t="s">
        <v>2</v>
      </c>
      <c r="L46" s="389" t="s">
        <v>2</v>
      </c>
      <c r="M46" s="387">
        <v>3</v>
      </c>
      <c r="N46" s="242">
        <v>7</v>
      </c>
      <c r="O46" s="254" t="s">
        <v>2</v>
      </c>
      <c r="P46" s="243" t="s">
        <v>2</v>
      </c>
      <c r="Q46" s="388">
        <v>98.5</v>
      </c>
      <c r="R46" s="388">
        <v>98.4</v>
      </c>
    </row>
    <row r="47" spans="1:20" x14ac:dyDescent="0.15">
      <c r="A47" s="128" t="s">
        <v>5</v>
      </c>
      <c r="B47" s="2"/>
      <c r="C47" s="2"/>
      <c r="D47" s="2"/>
      <c r="E47" s="2"/>
      <c r="F47" s="2"/>
      <c r="G47" s="2"/>
      <c r="H47" s="2"/>
      <c r="I47" s="2"/>
      <c r="J47" s="128"/>
      <c r="K47" s="128"/>
      <c r="L47" s="128"/>
      <c r="M47" s="2"/>
      <c r="N47" s="128"/>
    </row>
    <row r="48" spans="1:20" ht="7.5" customHeight="1" x14ac:dyDescent="0.15">
      <c r="A48" s="128"/>
      <c r="B48" s="2"/>
      <c r="C48" s="2"/>
      <c r="D48" s="2"/>
      <c r="E48" s="2"/>
      <c r="F48" s="2"/>
      <c r="G48" s="2"/>
      <c r="H48" s="2"/>
      <c r="I48" s="2"/>
      <c r="J48" s="128"/>
      <c r="K48" s="128"/>
      <c r="L48" s="128"/>
      <c r="M48" s="2"/>
      <c r="N48" s="128"/>
    </row>
    <row r="49" spans="1:20" ht="18.75" x14ac:dyDescent="0.15">
      <c r="A49" s="612" t="s">
        <v>239</v>
      </c>
      <c r="B49" s="612"/>
      <c r="C49" s="612"/>
      <c r="D49" s="612"/>
      <c r="E49" s="612"/>
      <c r="F49" s="612"/>
      <c r="G49" s="612"/>
      <c r="H49" s="612"/>
      <c r="I49" s="612"/>
      <c r="J49" s="612"/>
      <c r="K49" s="612"/>
      <c r="L49" s="612"/>
      <c r="M49" s="612"/>
      <c r="N49" s="612"/>
      <c r="O49" s="612"/>
      <c r="P49" s="612"/>
      <c r="Q49" s="259"/>
      <c r="R49" s="259"/>
      <c r="S49" s="259"/>
      <c r="T49" s="259"/>
    </row>
    <row r="50" spans="1:20" x14ac:dyDescent="0.15">
      <c r="A50" s="424" t="s">
        <v>234</v>
      </c>
      <c r="T50" s="420" t="s">
        <v>3</v>
      </c>
    </row>
    <row r="51" spans="1:20" ht="24" x14ac:dyDescent="0.15">
      <c r="A51" s="613" t="s">
        <v>4</v>
      </c>
      <c r="B51" s="443" t="s">
        <v>385</v>
      </c>
      <c r="C51" s="615" t="s">
        <v>296</v>
      </c>
      <c r="D51" s="616"/>
      <c r="E51" s="609" t="s">
        <v>431</v>
      </c>
      <c r="F51" s="617"/>
      <c r="G51" s="609" t="s">
        <v>428</v>
      </c>
      <c r="H51" s="617"/>
      <c r="I51" s="608" t="s">
        <v>432</v>
      </c>
      <c r="J51" s="608"/>
      <c r="K51" s="618" t="s">
        <v>293</v>
      </c>
      <c r="L51" s="599"/>
      <c r="M51" s="619" t="s">
        <v>414</v>
      </c>
      <c r="N51" s="594"/>
      <c r="O51" s="620" t="s">
        <v>276</v>
      </c>
      <c r="P51" s="621"/>
      <c r="Q51" s="610" t="s">
        <v>294</v>
      </c>
      <c r="R51" s="611"/>
      <c r="S51" s="608" t="s">
        <v>297</v>
      </c>
      <c r="T51" s="609"/>
    </row>
    <row r="52" spans="1:20" ht="13.5" customHeight="1" x14ac:dyDescent="0.15">
      <c r="A52" s="614"/>
      <c r="B52" s="440" t="s">
        <v>27</v>
      </c>
      <c r="C52" s="52" t="s">
        <v>0</v>
      </c>
      <c r="D52" s="52" t="s">
        <v>1</v>
      </c>
      <c r="E52" s="442" t="s">
        <v>0</v>
      </c>
      <c r="F52" s="442" t="s">
        <v>1</v>
      </c>
      <c r="G52" s="442" t="s">
        <v>0</v>
      </c>
      <c r="H52" s="442" t="s">
        <v>1</v>
      </c>
      <c r="I52" s="442" t="s">
        <v>0</v>
      </c>
      <c r="J52" s="442" t="s">
        <v>1</v>
      </c>
      <c r="K52" s="471" t="s">
        <v>0</v>
      </c>
      <c r="L52" s="411" t="s">
        <v>1</v>
      </c>
      <c r="M52" s="470" t="s">
        <v>0</v>
      </c>
      <c r="N52" s="471" t="s">
        <v>1</v>
      </c>
      <c r="O52" s="441" t="s">
        <v>0</v>
      </c>
      <c r="P52" s="442" t="s">
        <v>1</v>
      </c>
      <c r="Q52" s="441" t="s">
        <v>0</v>
      </c>
      <c r="R52" s="442" t="s">
        <v>1</v>
      </c>
      <c r="S52" s="442" t="s">
        <v>0</v>
      </c>
      <c r="T52" s="411" t="s">
        <v>1</v>
      </c>
    </row>
    <row r="53" spans="1:20" ht="13.5" customHeight="1" x14ac:dyDescent="0.15">
      <c r="A53" s="1" t="s">
        <v>413</v>
      </c>
      <c r="B53" s="4">
        <v>874</v>
      </c>
      <c r="C53" s="51">
        <v>217</v>
      </c>
      <c r="D53" s="121">
        <v>222</v>
      </c>
      <c r="E53" s="4">
        <v>64</v>
      </c>
      <c r="F53" s="4">
        <v>114</v>
      </c>
      <c r="G53" s="3">
        <v>2</v>
      </c>
      <c r="H53" s="42">
        <v>13</v>
      </c>
      <c r="I53" s="3">
        <v>4</v>
      </c>
      <c r="J53" s="245" t="s">
        <v>291</v>
      </c>
      <c r="K53" s="3">
        <v>91</v>
      </c>
      <c r="L53" s="4">
        <v>116</v>
      </c>
      <c r="M53" s="114">
        <v>4</v>
      </c>
      <c r="N53" s="42">
        <v>7</v>
      </c>
      <c r="O53" s="257">
        <v>17</v>
      </c>
      <c r="P53" s="271">
        <v>3</v>
      </c>
      <c r="Q53" s="256" t="s">
        <v>291</v>
      </c>
      <c r="R53" s="10">
        <v>2</v>
      </c>
      <c r="S53" s="273">
        <v>54.4</v>
      </c>
      <c r="T53" s="274">
        <v>46.7</v>
      </c>
    </row>
    <row r="54" spans="1:20" ht="13.5" customHeight="1" x14ac:dyDescent="0.15">
      <c r="A54" s="1">
        <v>27</v>
      </c>
      <c r="B54" s="4">
        <v>862</v>
      </c>
      <c r="C54" s="51">
        <v>187</v>
      </c>
      <c r="D54" s="121">
        <v>270</v>
      </c>
      <c r="E54" s="4">
        <v>42</v>
      </c>
      <c r="F54" s="4">
        <v>93</v>
      </c>
      <c r="G54" s="3">
        <v>6</v>
      </c>
      <c r="H54" s="42">
        <v>2</v>
      </c>
      <c r="I54" s="3">
        <v>9</v>
      </c>
      <c r="J54" s="245" t="s">
        <v>291</v>
      </c>
      <c r="K54" s="3">
        <v>96</v>
      </c>
      <c r="L54" s="4">
        <v>113</v>
      </c>
      <c r="M54" s="114">
        <v>1</v>
      </c>
      <c r="N54" s="42">
        <v>14</v>
      </c>
      <c r="O54" s="257">
        <v>15</v>
      </c>
      <c r="P54" s="271">
        <v>14</v>
      </c>
      <c r="Q54" s="257">
        <v>1</v>
      </c>
      <c r="R54" s="18">
        <v>1</v>
      </c>
      <c r="S54" s="273">
        <v>52.5</v>
      </c>
      <c r="T54" s="274">
        <v>53.4</v>
      </c>
    </row>
    <row r="55" spans="1:20" ht="13.5" customHeight="1" x14ac:dyDescent="0.15">
      <c r="A55" s="1">
        <v>28</v>
      </c>
      <c r="B55" s="4">
        <v>859</v>
      </c>
      <c r="C55" s="51">
        <v>210</v>
      </c>
      <c r="D55" s="121">
        <v>248</v>
      </c>
      <c r="E55" s="4">
        <v>52</v>
      </c>
      <c r="F55" s="4">
        <v>99</v>
      </c>
      <c r="G55" s="3">
        <v>6</v>
      </c>
      <c r="H55" s="42">
        <v>4</v>
      </c>
      <c r="I55" s="3">
        <v>8</v>
      </c>
      <c r="J55" s="3">
        <v>1</v>
      </c>
      <c r="K55" s="3">
        <v>82</v>
      </c>
      <c r="L55" s="4">
        <v>114</v>
      </c>
      <c r="M55" s="114">
        <v>2</v>
      </c>
      <c r="N55" s="42">
        <v>1</v>
      </c>
      <c r="O55" s="257">
        <v>17</v>
      </c>
      <c r="P55" s="271">
        <v>15</v>
      </c>
      <c r="Q55" s="256" t="s">
        <v>291</v>
      </c>
      <c r="R55" s="18">
        <v>1</v>
      </c>
      <c r="S55" s="273">
        <v>55.7</v>
      </c>
      <c r="T55" s="274">
        <v>51.5</v>
      </c>
    </row>
    <row r="56" spans="1:20" ht="13.5" customHeight="1" x14ac:dyDescent="0.15">
      <c r="A56" s="1">
        <v>29</v>
      </c>
      <c r="B56" s="4">
        <v>821</v>
      </c>
      <c r="C56" s="51">
        <v>184</v>
      </c>
      <c r="D56" s="121">
        <v>244</v>
      </c>
      <c r="E56" s="4">
        <v>44</v>
      </c>
      <c r="F56" s="4">
        <v>99</v>
      </c>
      <c r="G56" s="3">
        <v>2</v>
      </c>
      <c r="H56" s="42">
        <v>4</v>
      </c>
      <c r="I56" s="3">
        <v>9</v>
      </c>
      <c r="J56" s="245" t="s">
        <v>291</v>
      </c>
      <c r="K56" s="3">
        <v>80</v>
      </c>
      <c r="L56" s="4">
        <v>113</v>
      </c>
      <c r="M56" s="114">
        <v>3</v>
      </c>
      <c r="N56" s="42">
        <v>8</v>
      </c>
      <c r="O56" s="257">
        <v>16</v>
      </c>
      <c r="P56" s="271">
        <v>15</v>
      </c>
      <c r="Q56" s="256" t="s">
        <v>22</v>
      </c>
      <c r="R56" s="18">
        <v>2</v>
      </c>
      <c r="S56" s="273">
        <v>54.4</v>
      </c>
      <c r="T56" s="274">
        <v>50.5</v>
      </c>
    </row>
    <row r="57" spans="1:20" s="17" customFormat="1" ht="13.5" customHeight="1" x14ac:dyDescent="0.15">
      <c r="A57" s="423">
        <v>30</v>
      </c>
      <c r="B57" s="246">
        <v>826</v>
      </c>
      <c r="C57" s="242">
        <v>188</v>
      </c>
      <c r="D57" s="242">
        <v>233</v>
      </c>
      <c r="E57" s="242">
        <v>38</v>
      </c>
      <c r="F57" s="242">
        <v>102</v>
      </c>
      <c r="G57" s="242">
        <v>6</v>
      </c>
      <c r="H57" s="244">
        <v>1</v>
      </c>
      <c r="I57" s="242">
        <v>5</v>
      </c>
      <c r="J57" s="244" t="s">
        <v>22</v>
      </c>
      <c r="K57" s="246">
        <v>101</v>
      </c>
      <c r="L57" s="246">
        <v>125</v>
      </c>
      <c r="M57" s="387">
        <v>1</v>
      </c>
      <c r="N57" s="522" t="s">
        <v>22</v>
      </c>
      <c r="O57" s="261">
        <v>18</v>
      </c>
      <c r="P57" s="272">
        <v>8</v>
      </c>
      <c r="Q57" s="258" t="s">
        <v>291</v>
      </c>
      <c r="R57" s="391" t="s">
        <v>22</v>
      </c>
      <c r="S57" s="390">
        <v>52.7</v>
      </c>
      <c r="T57" s="275">
        <v>49.7</v>
      </c>
    </row>
    <row r="58" spans="1:20" x14ac:dyDescent="0.15">
      <c r="A58" s="128" t="s">
        <v>5</v>
      </c>
      <c r="B58" s="164"/>
      <c r="C58" s="385"/>
      <c r="D58" s="385"/>
      <c r="E58" s="164"/>
      <c r="F58" s="164"/>
      <c r="G58" s="164"/>
      <c r="H58" s="386"/>
      <c r="I58" s="164"/>
      <c r="J58" s="164"/>
      <c r="K58" s="164"/>
      <c r="L58" s="164"/>
      <c r="M58" s="164"/>
      <c r="N58" s="164"/>
    </row>
  </sheetData>
  <mergeCells count="71">
    <mergeCell ref="A1:N1"/>
    <mergeCell ref="N5:N6"/>
    <mergeCell ref="D4:F4"/>
    <mergeCell ref="G4:J4"/>
    <mergeCell ref="K4:L4"/>
    <mergeCell ref="L5:L6"/>
    <mergeCell ref="D5:D6"/>
    <mergeCell ref="E5:E6"/>
    <mergeCell ref="F5:F6"/>
    <mergeCell ref="G5:H5"/>
    <mergeCell ref="I5:J5"/>
    <mergeCell ref="K5:K6"/>
    <mergeCell ref="B3:C3"/>
    <mergeCell ref="D3:L3"/>
    <mergeCell ref="A3:A6"/>
    <mergeCell ref="M3:U3"/>
    <mergeCell ref="B4:B6"/>
    <mergeCell ref="C4:C6"/>
    <mergeCell ref="O5:O6"/>
    <mergeCell ref="T4:U4"/>
    <mergeCell ref="U5:U6"/>
    <mergeCell ref="P5:Q5"/>
    <mergeCell ref="R5:S5"/>
    <mergeCell ref="M4:O4"/>
    <mergeCell ref="P4:S4"/>
    <mergeCell ref="M5:M6"/>
    <mergeCell ref="T5:T6"/>
    <mergeCell ref="A14:J14"/>
    <mergeCell ref="A16:A17"/>
    <mergeCell ref="B16:B17"/>
    <mergeCell ref="C16:C17"/>
    <mergeCell ref="D16:F16"/>
    <mergeCell ref="G16:I16"/>
    <mergeCell ref="J16:J17"/>
    <mergeCell ref="A25:N25"/>
    <mergeCell ref="A27:B29"/>
    <mergeCell ref="C27:N27"/>
    <mergeCell ref="O27:T27"/>
    <mergeCell ref="C28:D28"/>
    <mergeCell ref="E28:F28"/>
    <mergeCell ref="G28:H28"/>
    <mergeCell ref="I28:J28"/>
    <mergeCell ref="K28:L28"/>
    <mergeCell ref="M28:N28"/>
    <mergeCell ref="O28:P28"/>
    <mergeCell ref="Q28:R28"/>
    <mergeCell ref="S28:T28"/>
    <mergeCell ref="A30:A32"/>
    <mergeCell ref="A33:A35"/>
    <mergeCell ref="A38:N38"/>
    <mergeCell ref="A40:A41"/>
    <mergeCell ref="B40:B41"/>
    <mergeCell ref="C40:D40"/>
    <mergeCell ref="E40:F40"/>
    <mergeCell ref="G40:H40"/>
    <mergeCell ref="I40:J40"/>
    <mergeCell ref="K40:L40"/>
    <mergeCell ref="M40:N40"/>
    <mergeCell ref="S51:T51"/>
    <mergeCell ref="O40:P40"/>
    <mergeCell ref="Q40:R40"/>
    <mergeCell ref="A49:P49"/>
    <mergeCell ref="A51:A52"/>
    <mergeCell ref="C51:D51"/>
    <mergeCell ref="E51:F51"/>
    <mergeCell ref="G51:H51"/>
    <mergeCell ref="I51:J51"/>
    <mergeCell ref="K51:L51"/>
    <mergeCell ref="M51:N51"/>
    <mergeCell ref="O51:P51"/>
    <mergeCell ref="Q51:R51"/>
  </mergeCells>
  <phoneticPr fontId="2"/>
  <pageMargins left="0.78740157480314965" right="0.78740157480314965" top="0.78740157480314965" bottom="0.78740157480314965" header="0.31496062992125984" footer="0.31496062992125984"/>
  <pageSetup paperSize="9" fitToHeight="0" orientation="portrait" r:id="rId1"/>
  <headerFooter alignWithMargins="0"/>
  <colBreaks count="1" manualBreakCount="1">
    <brk id="12" max="5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6"/>
  <sheetViews>
    <sheetView view="pageBreakPreview" zoomScaleNormal="100" zoomScaleSheetLayoutView="100" workbookViewId="0">
      <selection activeCell="H21" sqref="H21"/>
    </sheetView>
  </sheetViews>
  <sheetFormatPr defaultRowHeight="12" x14ac:dyDescent="0.15"/>
  <cols>
    <col min="1" max="1" width="11.375" style="10" customWidth="1"/>
    <col min="2" max="2" width="9.75" style="10" bestFit="1" customWidth="1"/>
    <col min="3" max="10" width="8.125" style="10" customWidth="1"/>
    <col min="11" max="11" width="9.875" style="10" customWidth="1"/>
    <col min="12" max="12" width="9.75" style="10" bestFit="1" customWidth="1"/>
    <col min="13" max="21" width="7.5" style="10" customWidth="1"/>
    <col min="22" max="16384" width="9" style="10"/>
  </cols>
  <sheetData>
    <row r="1" spans="1:21" ht="29.25" customHeight="1" x14ac:dyDescent="0.15">
      <c r="A1" s="18"/>
      <c r="B1" s="593" t="s">
        <v>235</v>
      </c>
      <c r="C1" s="593"/>
      <c r="D1" s="593"/>
      <c r="E1" s="593"/>
      <c r="F1" s="593"/>
      <c r="G1" s="593"/>
      <c r="H1" s="593"/>
      <c r="I1" s="593"/>
      <c r="K1" s="663" t="s">
        <v>101</v>
      </c>
      <c r="L1" s="663"/>
      <c r="M1" s="663"/>
      <c r="N1" s="663"/>
      <c r="O1" s="663"/>
      <c r="P1" s="663"/>
      <c r="Q1" s="663"/>
      <c r="R1" s="663"/>
      <c r="S1" s="663"/>
      <c r="T1" s="663"/>
      <c r="U1" s="663"/>
    </row>
    <row r="2" spans="1:21" ht="15" customHeight="1" x14ac:dyDescent="0.15">
      <c r="A2" s="109"/>
      <c r="B2" s="288"/>
      <c r="C2" s="288"/>
      <c r="D2" s="288"/>
      <c r="E2" s="288"/>
      <c r="F2" s="288"/>
      <c r="G2" s="288"/>
      <c r="H2" s="661" t="s">
        <v>31</v>
      </c>
      <c r="I2" s="661"/>
      <c r="U2" s="59" t="s">
        <v>31</v>
      </c>
    </row>
    <row r="3" spans="1:21" ht="27.75" customHeight="1" x14ac:dyDescent="0.15">
      <c r="A3" s="598" t="s">
        <v>299</v>
      </c>
      <c r="B3" s="594"/>
      <c r="C3" s="312" t="s">
        <v>343</v>
      </c>
      <c r="D3" s="410" t="s">
        <v>342</v>
      </c>
      <c r="E3" s="410" t="s">
        <v>341</v>
      </c>
      <c r="F3" s="312" t="s">
        <v>340</v>
      </c>
      <c r="G3" s="412" t="s">
        <v>339</v>
      </c>
      <c r="H3" s="312" t="s">
        <v>338</v>
      </c>
      <c r="I3" s="313" t="s">
        <v>142</v>
      </c>
      <c r="K3" s="664" t="s">
        <v>299</v>
      </c>
      <c r="L3" s="665"/>
      <c r="M3" s="668" t="s">
        <v>186</v>
      </c>
      <c r="N3" s="591" t="s">
        <v>280</v>
      </c>
      <c r="O3" s="670"/>
      <c r="P3" s="588"/>
      <c r="Q3" s="591" t="s">
        <v>102</v>
      </c>
      <c r="R3" s="670"/>
      <c r="S3" s="604" t="s">
        <v>332</v>
      </c>
      <c r="T3" s="598"/>
      <c r="U3" s="598"/>
    </row>
    <row r="4" spans="1:21" ht="16.5" customHeight="1" x14ac:dyDescent="0.15">
      <c r="A4" s="659" t="s">
        <v>394</v>
      </c>
      <c r="B4" s="30" t="s">
        <v>389</v>
      </c>
      <c r="C4" s="182">
        <v>7415</v>
      </c>
      <c r="D4" s="182">
        <v>315</v>
      </c>
      <c r="E4" s="182">
        <v>2916</v>
      </c>
      <c r="F4" s="182">
        <v>1568</v>
      </c>
      <c r="G4" s="187" t="s">
        <v>22</v>
      </c>
      <c r="H4" s="182">
        <v>1280</v>
      </c>
      <c r="I4" s="185">
        <v>13494</v>
      </c>
      <c r="K4" s="666"/>
      <c r="L4" s="667"/>
      <c r="M4" s="669"/>
      <c r="N4" s="468" t="s">
        <v>103</v>
      </c>
      <c r="O4" s="468" t="s">
        <v>104</v>
      </c>
      <c r="P4" s="468" t="s">
        <v>27</v>
      </c>
      <c r="Q4" s="19" t="s">
        <v>106</v>
      </c>
      <c r="R4" s="469" t="s">
        <v>344</v>
      </c>
      <c r="S4" s="504" t="s">
        <v>105</v>
      </c>
      <c r="T4" s="19" t="s">
        <v>187</v>
      </c>
      <c r="U4" s="474" t="s">
        <v>27</v>
      </c>
    </row>
    <row r="5" spans="1:21" ht="16.5" customHeight="1" x14ac:dyDescent="0.15">
      <c r="A5" s="659"/>
      <c r="B5" s="30">
        <v>27</v>
      </c>
      <c r="C5" s="182">
        <v>7516</v>
      </c>
      <c r="D5" s="182">
        <v>296</v>
      </c>
      <c r="E5" s="182">
        <v>2598</v>
      </c>
      <c r="F5" s="182">
        <v>1694</v>
      </c>
      <c r="G5" s="187" t="s">
        <v>22</v>
      </c>
      <c r="H5" s="182">
        <v>1266</v>
      </c>
      <c r="I5" s="185">
        <v>13370</v>
      </c>
      <c r="K5" s="671" t="s">
        <v>430</v>
      </c>
      <c r="L5" s="30" t="s">
        <v>393</v>
      </c>
      <c r="M5" s="47">
        <v>287</v>
      </c>
      <c r="N5" s="47">
        <v>175242</v>
      </c>
      <c r="O5" s="47">
        <v>85713</v>
      </c>
      <c r="P5" s="47">
        <v>260955</v>
      </c>
      <c r="Q5" s="47">
        <v>12915</v>
      </c>
      <c r="R5" s="49">
        <v>322</v>
      </c>
      <c r="S5" s="187" t="s">
        <v>22</v>
      </c>
      <c r="T5" s="187" t="s">
        <v>22</v>
      </c>
      <c r="U5" s="186" t="s">
        <v>22</v>
      </c>
    </row>
    <row r="6" spans="1:21" ht="16.5" customHeight="1" x14ac:dyDescent="0.15">
      <c r="A6" s="659"/>
      <c r="B6" s="30">
        <v>28</v>
      </c>
      <c r="C6" s="182">
        <v>7644</v>
      </c>
      <c r="D6" s="182">
        <v>294</v>
      </c>
      <c r="E6" s="182">
        <v>2451</v>
      </c>
      <c r="F6" s="182">
        <v>1733</v>
      </c>
      <c r="G6" s="187" t="s">
        <v>22</v>
      </c>
      <c r="H6" s="182">
        <v>1262</v>
      </c>
      <c r="I6" s="185">
        <v>13384</v>
      </c>
      <c r="K6" s="657"/>
      <c r="L6" s="30">
        <v>27</v>
      </c>
      <c r="M6" s="47">
        <v>288</v>
      </c>
      <c r="N6" s="47">
        <v>171544</v>
      </c>
      <c r="O6" s="47">
        <v>89564</v>
      </c>
      <c r="P6" s="47">
        <v>261108</v>
      </c>
      <c r="Q6" s="47">
        <v>12636</v>
      </c>
      <c r="R6" s="49">
        <v>324</v>
      </c>
      <c r="S6" s="187" t="s">
        <v>22</v>
      </c>
      <c r="T6" s="187" t="s">
        <v>22</v>
      </c>
      <c r="U6" s="186" t="s">
        <v>22</v>
      </c>
    </row>
    <row r="7" spans="1:21" s="17" customFormat="1" ht="16.5" customHeight="1" x14ac:dyDescent="0.15">
      <c r="A7" s="660"/>
      <c r="B7" s="320">
        <v>29</v>
      </c>
      <c r="C7" s="193">
        <v>7799</v>
      </c>
      <c r="D7" s="193">
        <v>291</v>
      </c>
      <c r="E7" s="193">
        <v>1898</v>
      </c>
      <c r="F7" s="193">
        <v>1818</v>
      </c>
      <c r="G7" s="324" t="s">
        <v>22</v>
      </c>
      <c r="H7" s="193">
        <v>1249</v>
      </c>
      <c r="I7" s="194">
        <f>SUM(C7:H7)</f>
        <v>13055</v>
      </c>
      <c r="K7" s="657"/>
      <c r="L7" s="30">
        <v>28</v>
      </c>
      <c r="M7" s="47">
        <v>287</v>
      </c>
      <c r="N7" s="47">
        <v>170316</v>
      </c>
      <c r="O7" s="47">
        <v>90520</v>
      </c>
      <c r="P7" s="47">
        <v>260836</v>
      </c>
      <c r="Q7" s="47">
        <v>6734</v>
      </c>
      <c r="R7" s="49">
        <v>223</v>
      </c>
      <c r="S7" s="187" t="s">
        <v>22</v>
      </c>
      <c r="T7" s="187" t="s">
        <v>22</v>
      </c>
      <c r="U7" s="186" t="s">
        <v>22</v>
      </c>
    </row>
    <row r="8" spans="1:21" ht="16.5" customHeight="1" x14ac:dyDescent="0.15">
      <c r="A8" s="657" t="s">
        <v>395</v>
      </c>
      <c r="B8" s="30" t="s">
        <v>390</v>
      </c>
      <c r="C8" s="182">
        <v>1016</v>
      </c>
      <c r="D8" s="187" t="s">
        <v>337</v>
      </c>
      <c r="E8" s="182">
        <v>274</v>
      </c>
      <c r="F8" s="182">
        <v>905</v>
      </c>
      <c r="G8" s="187" t="s">
        <v>337</v>
      </c>
      <c r="H8" s="187" t="s">
        <v>337</v>
      </c>
      <c r="I8" s="185">
        <f>C8+E8+F8</f>
        <v>2195</v>
      </c>
      <c r="K8" s="658"/>
      <c r="L8" s="320">
        <v>29</v>
      </c>
      <c r="M8" s="163">
        <v>290</v>
      </c>
      <c r="N8" s="163">
        <v>174742</v>
      </c>
      <c r="O8" s="163">
        <v>98111</v>
      </c>
      <c r="P8" s="163">
        <f>N8+O8</f>
        <v>272853</v>
      </c>
      <c r="Q8" s="163">
        <v>8394</v>
      </c>
      <c r="R8" s="189">
        <v>41</v>
      </c>
      <c r="S8" s="324" t="s">
        <v>291</v>
      </c>
      <c r="T8" s="324" t="s">
        <v>291</v>
      </c>
      <c r="U8" s="328" t="s">
        <v>291</v>
      </c>
    </row>
    <row r="9" spans="1:21" ht="16.5" customHeight="1" x14ac:dyDescent="0.15">
      <c r="A9" s="657"/>
      <c r="B9" s="30">
        <v>27</v>
      </c>
      <c r="C9" s="182">
        <v>1053</v>
      </c>
      <c r="D9" s="187" t="s">
        <v>22</v>
      </c>
      <c r="E9" s="182">
        <v>273</v>
      </c>
      <c r="F9" s="182">
        <v>923</v>
      </c>
      <c r="G9" s="187" t="s">
        <v>22</v>
      </c>
      <c r="H9" s="187" t="s">
        <v>22</v>
      </c>
      <c r="I9" s="185">
        <v>2249</v>
      </c>
      <c r="K9" s="662" t="s">
        <v>183</v>
      </c>
      <c r="L9" s="30" t="s">
        <v>391</v>
      </c>
      <c r="M9" s="47">
        <v>300</v>
      </c>
      <c r="N9" s="47">
        <v>86898</v>
      </c>
      <c r="O9" s="47">
        <v>79984</v>
      </c>
      <c r="P9" s="47">
        <v>166882</v>
      </c>
      <c r="Q9" s="47">
        <v>4500</v>
      </c>
      <c r="R9" s="62">
        <v>113</v>
      </c>
      <c r="S9" s="187" t="s">
        <v>22</v>
      </c>
      <c r="T9" s="187" t="s">
        <v>22</v>
      </c>
      <c r="U9" s="186" t="s">
        <v>22</v>
      </c>
    </row>
    <row r="10" spans="1:21" ht="16.5" customHeight="1" x14ac:dyDescent="0.15">
      <c r="A10" s="657"/>
      <c r="B10" s="30">
        <v>28</v>
      </c>
      <c r="C10" s="182">
        <v>1160</v>
      </c>
      <c r="D10" s="187" t="s">
        <v>22</v>
      </c>
      <c r="E10" s="182">
        <v>253</v>
      </c>
      <c r="F10" s="182">
        <v>998</v>
      </c>
      <c r="G10" s="187" t="s">
        <v>22</v>
      </c>
      <c r="H10" s="187" t="s">
        <v>22</v>
      </c>
      <c r="I10" s="185">
        <v>2411</v>
      </c>
      <c r="K10" s="657"/>
      <c r="L10" s="30">
        <v>27</v>
      </c>
      <c r="M10" s="47">
        <v>303</v>
      </c>
      <c r="N10" s="47">
        <v>96517</v>
      </c>
      <c r="O10" s="47">
        <v>84101</v>
      </c>
      <c r="P10" s="47">
        <v>180618</v>
      </c>
      <c r="Q10" s="47">
        <v>4545</v>
      </c>
      <c r="R10" s="62">
        <v>114</v>
      </c>
      <c r="S10" s="187" t="s">
        <v>291</v>
      </c>
      <c r="T10" s="187" t="s">
        <v>291</v>
      </c>
      <c r="U10" s="186" t="s">
        <v>291</v>
      </c>
    </row>
    <row r="11" spans="1:21" s="17" customFormat="1" ht="16.5" customHeight="1" x14ac:dyDescent="0.15">
      <c r="A11" s="658"/>
      <c r="B11" s="320">
        <v>29</v>
      </c>
      <c r="C11" s="193">
        <v>1228</v>
      </c>
      <c r="D11" s="324" t="s">
        <v>337</v>
      </c>
      <c r="E11" s="193">
        <v>246</v>
      </c>
      <c r="F11" s="193">
        <v>1063</v>
      </c>
      <c r="G11" s="324" t="s">
        <v>337</v>
      </c>
      <c r="H11" s="324" t="s">
        <v>337</v>
      </c>
      <c r="I11" s="194">
        <f>C11+E11+F11</f>
        <v>2537</v>
      </c>
      <c r="K11" s="657"/>
      <c r="L11" s="30">
        <v>28</v>
      </c>
      <c r="M11" s="47">
        <v>304</v>
      </c>
      <c r="N11" s="47">
        <v>94014</v>
      </c>
      <c r="O11" s="47">
        <v>82752</v>
      </c>
      <c r="P11" s="47">
        <v>176766</v>
      </c>
      <c r="Q11" s="47">
        <v>4560</v>
      </c>
      <c r="R11" s="62">
        <v>114</v>
      </c>
      <c r="S11" s="187" t="s">
        <v>22</v>
      </c>
      <c r="T11" s="187" t="s">
        <v>22</v>
      </c>
      <c r="U11" s="186" t="s">
        <v>22</v>
      </c>
    </row>
    <row r="12" spans="1:21" ht="16.5" customHeight="1" x14ac:dyDescent="0.15">
      <c r="A12" s="657" t="s">
        <v>396</v>
      </c>
      <c r="B12" s="30" t="s">
        <v>389</v>
      </c>
      <c r="C12" s="182">
        <v>2654</v>
      </c>
      <c r="D12" s="187" t="s">
        <v>22</v>
      </c>
      <c r="E12" s="182">
        <v>1286</v>
      </c>
      <c r="F12" s="187">
        <v>567</v>
      </c>
      <c r="G12" s="187" t="s">
        <v>22</v>
      </c>
      <c r="H12" s="182">
        <v>105</v>
      </c>
      <c r="I12" s="185">
        <f>C12+E12+F12+H12</f>
        <v>4612</v>
      </c>
      <c r="K12" s="658"/>
      <c r="L12" s="320">
        <v>29</v>
      </c>
      <c r="M12" s="163">
        <v>305</v>
      </c>
      <c r="N12" s="163">
        <v>93959</v>
      </c>
      <c r="O12" s="163">
        <v>89859</v>
      </c>
      <c r="P12" s="163">
        <f>N12+O12</f>
        <v>183818</v>
      </c>
      <c r="Q12" s="163">
        <v>4575</v>
      </c>
      <c r="R12" s="190">
        <v>114</v>
      </c>
      <c r="S12" s="324" t="s">
        <v>291</v>
      </c>
      <c r="T12" s="324" t="s">
        <v>291</v>
      </c>
      <c r="U12" s="328" t="s">
        <v>291</v>
      </c>
    </row>
    <row r="13" spans="1:21" ht="16.5" customHeight="1" x14ac:dyDescent="0.15">
      <c r="A13" s="657"/>
      <c r="B13" s="30">
        <v>27</v>
      </c>
      <c r="C13" s="182">
        <v>2697</v>
      </c>
      <c r="D13" s="187" t="s">
        <v>22</v>
      </c>
      <c r="E13" s="182">
        <v>718</v>
      </c>
      <c r="F13" s="187">
        <v>639</v>
      </c>
      <c r="G13" s="187" t="s">
        <v>22</v>
      </c>
      <c r="H13" s="182">
        <v>105</v>
      </c>
      <c r="I13" s="185">
        <v>4159</v>
      </c>
      <c r="K13" s="662" t="s">
        <v>184</v>
      </c>
      <c r="L13" s="30" t="s">
        <v>391</v>
      </c>
      <c r="M13" s="47">
        <v>287</v>
      </c>
      <c r="N13" s="47">
        <f>P13-O13</f>
        <v>21648</v>
      </c>
      <c r="O13" s="47">
        <v>27254</v>
      </c>
      <c r="P13" s="47">
        <v>48902</v>
      </c>
      <c r="Q13" s="47">
        <v>731</v>
      </c>
      <c r="R13" s="49">
        <v>76</v>
      </c>
      <c r="S13" s="187" t="s">
        <v>291</v>
      </c>
      <c r="T13" s="187" t="s">
        <v>291</v>
      </c>
      <c r="U13" s="186" t="s">
        <v>291</v>
      </c>
    </row>
    <row r="14" spans="1:21" ht="16.5" customHeight="1" x14ac:dyDescent="0.15">
      <c r="A14" s="657"/>
      <c r="B14" s="30">
        <v>28</v>
      </c>
      <c r="C14" s="182">
        <v>2753</v>
      </c>
      <c r="D14" s="187" t="s">
        <v>22</v>
      </c>
      <c r="E14" s="182">
        <v>708</v>
      </c>
      <c r="F14" s="187">
        <v>683</v>
      </c>
      <c r="G14" s="187" t="s">
        <v>22</v>
      </c>
      <c r="H14" s="182">
        <v>105</v>
      </c>
      <c r="I14" s="185">
        <v>4249</v>
      </c>
      <c r="K14" s="657"/>
      <c r="L14" s="30">
        <v>27</v>
      </c>
      <c r="M14" s="47">
        <v>290</v>
      </c>
      <c r="N14" s="47">
        <f>P14-O14</f>
        <v>22635</v>
      </c>
      <c r="O14" s="47">
        <v>25080</v>
      </c>
      <c r="P14" s="47">
        <v>47715</v>
      </c>
      <c r="Q14" s="47">
        <v>795</v>
      </c>
      <c r="R14" s="49">
        <v>68</v>
      </c>
      <c r="S14" s="187" t="s">
        <v>291</v>
      </c>
      <c r="T14" s="187" t="s">
        <v>291</v>
      </c>
      <c r="U14" s="186" t="s">
        <v>291</v>
      </c>
    </row>
    <row r="15" spans="1:21" s="17" customFormat="1" ht="16.5" customHeight="1" x14ac:dyDescent="0.15">
      <c r="A15" s="658"/>
      <c r="B15" s="320">
        <v>29</v>
      </c>
      <c r="C15" s="193">
        <v>2817</v>
      </c>
      <c r="D15" s="324" t="s">
        <v>22</v>
      </c>
      <c r="E15" s="193">
        <v>708</v>
      </c>
      <c r="F15" s="324">
        <v>742</v>
      </c>
      <c r="G15" s="324" t="s">
        <v>22</v>
      </c>
      <c r="H15" s="193">
        <v>105</v>
      </c>
      <c r="I15" s="194">
        <f>C15+E15+F15+H15</f>
        <v>4372</v>
      </c>
      <c r="K15" s="657"/>
      <c r="L15" s="30">
        <v>28</v>
      </c>
      <c r="M15" s="47">
        <v>289</v>
      </c>
      <c r="N15" s="47">
        <v>24571</v>
      </c>
      <c r="O15" s="47">
        <v>28049</v>
      </c>
      <c r="P15" s="47">
        <v>52620</v>
      </c>
      <c r="Q15" s="47">
        <v>881</v>
      </c>
      <c r="R15" s="49">
        <v>57</v>
      </c>
      <c r="S15" s="187" t="s">
        <v>22</v>
      </c>
      <c r="T15" s="187" t="s">
        <v>22</v>
      </c>
      <c r="U15" s="186" t="s">
        <v>22</v>
      </c>
    </row>
    <row r="16" spans="1:21" ht="16.5" customHeight="1" x14ac:dyDescent="0.15">
      <c r="A16" s="659" t="s">
        <v>397</v>
      </c>
      <c r="B16" s="30" t="s">
        <v>391</v>
      </c>
      <c r="C16" s="187" t="s">
        <v>337</v>
      </c>
      <c r="D16" s="187" t="s">
        <v>337</v>
      </c>
      <c r="E16" s="47">
        <v>328</v>
      </c>
      <c r="F16" s="68" t="s">
        <v>337</v>
      </c>
      <c r="G16" s="47">
        <v>150</v>
      </c>
      <c r="H16" s="187" t="s">
        <v>337</v>
      </c>
      <c r="I16" s="185">
        <v>478</v>
      </c>
      <c r="K16" s="658"/>
      <c r="L16" s="320">
        <v>29</v>
      </c>
      <c r="M16" s="163">
        <v>292</v>
      </c>
      <c r="N16" s="163">
        <v>24781</v>
      </c>
      <c r="O16" s="163">
        <v>23140</v>
      </c>
      <c r="P16" s="163">
        <f>N16+O16</f>
        <v>47921</v>
      </c>
      <c r="Q16" s="163">
        <v>1258</v>
      </c>
      <c r="R16" s="189">
        <v>49</v>
      </c>
      <c r="S16" s="324" t="s">
        <v>291</v>
      </c>
      <c r="T16" s="324" t="s">
        <v>291</v>
      </c>
      <c r="U16" s="328" t="s">
        <v>291</v>
      </c>
    </row>
    <row r="17" spans="1:22" ht="16.5" customHeight="1" x14ac:dyDescent="0.15">
      <c r="A17" s="659"/>
      <c r="B17" s="30">
        <v>27</v>
      </c>
      <c r="C17" s="187" t="s">
        <v>22</v>
      </c>
      <c r="D17" s="187" t="s">
        <v>22</v>
      </c>
      <c r="E17" s="47">
        <v>1270</v>
      </c>
      <c r="F17" s="68" t="s">
        <v>22</v>
      </c>
      <c r="G17" s="47">
        <v>887</v>
      </c>
      <c r="H17" s="187" t="s">
        <v>22</v>
      </c>
      <c r="I17" s="185">
        <v>2157</v>
      </c>
      <c r="K17" s="662" t="s">
        <v>27</v>
      </c>
      <c r="L17" s="30" t="s">
        <v>391</v>
      </c>
      <c r="M17" s="47">
        <v>874</v>
      </c>
      <c r="N17" s="47">
        <v>283788</v>
      </c>
      <c r="O17" s="47">
        <v>192951</v>
      </c>
      <c r="P17" s="47">
        <v>476739</v>
      </c>
      <c r="Q17" s="47">
        <v>18146</v>
      </c>
      <c r="R17" s="49">
        <v>511</v>
      </c>
      <c r="S17" s="47">
        <v>661</v>
      </c>
      <c r="T17" s="47">
        <v>51566</v>
      </c>
      <c r="U17" s="49">
        <v>52227</v>
      </c>
    </row>
    <row r="18" spans="1:22" ht="16.5" customHeight="1" x14ac:dyDescent="0.15">
      <c r="A18" s="659"/>
      <c r="B18" s="30">
        <v>28</v>
      </c>
      <c r="C18" s="187" t="s">
        <v>22</v>
      </c>
      <c r="D18" s="187" t="s">
        <v>22</v>
      </c>
      <c r="E18" s="47">
        <v>1136</v>
      </c>
      <c r="F18" s="68" t="s">
        <v>22</v>
      </c>
      <c r="G18" s="47">
        <v>828</v>
      </c>
      <c r="H18" s="187" t="s">
        <v>22</v>
      </c>
      <c r="I18" s="185">
        <v>1964</v>
      </c>
      <c r="K18" s="657"/>
      <c r="L18" s="30">
        <v>27</v>
      </c>
      <c r="M18" s="47">
        <v>881</v>
      </c>
      <c r="N18" s="47">
        <v>290696</v>
      </c>
      <c r="O18" s="47">
        <v>198745</v>
      </c>
      <c r="P18" s="47">
        <v>489441</v>
      </c>
      <c r="Q18" s="47">
        <v>17976</v>
      </c>
      <c r="R18" s="49">
        <v>506</v>
      </c>
      <c r="S18" s="47">
        <v>707</v>
      </c>
      <c r="T18" s="47">
        <v>43696</v>
      </c>
      <c r="U18" s="49">
        <v>44403</v>
      </c>
    </row>
    <row r="19" spans="1:22" s="17" customFormat="1" ht="16.5" customHeight="1" x14ac:dyDescent="0.15">
      <c r="A19" s="660"/>
      <c r="B19" s="320">
        <v>29</v>
      </c>
      <c r="C19" s="324" t="s">
        <v>337</v>
      </c>
      <c r="D19" s="324" t="s">
        <v>337</v>
      </c>
      <c r="E19" s="163">
        <v>1130</v>
      </c>
      <c r="F19" s="284" t="s">
        <v>337</v>
      </c>
      <c r="G19" s="163">
        <v>828</v>
      </c>
      <c r="H19" s="324" t="s">
        <v>337</v>
      </c>
      <c r="I19" s="194">
        <f>E19+G19</f>
        <v>1958</v>
      </c>
      <c r="K19" s="657"/>
      <c r="L19" s="30">
        <v>28</v>
      </c>
      <c r="M19" s="47">
        <v>880</v>
      </c>
      <c r="N19" s="47">
        <v>288901</v>
      </c>
      <c r="O19" s="47">
        <v>201321</v>
      </c>
      <c r="P19" s="47">
        <v>490222</v>
      </c>
      <c r="Q19" s="47">
        <v>12175</v>
      </c>
      <c r="R19" s="49">
        <v>394</v>
      </c>
      <c r="S19" s="47">
        <v>703</v>
      </c>
      <c r="T19" s="47">
        <v>36413</v>
      </c>
      <c r="U19" s="49">
        <v>37116</v>
      </c>
    </row>
    <row r="20" spans="1:22" ht="16.5" customHeight="1" x14ac:dyDescent="0.15">
      <c r="A20" s="657" t="s">
        <v>398</v>
      </c>
      <c r="B20" s="30" t="s">
        <v>389</v>
      </c>
      <c r="C20" s="182">
        <v>11085</v>
      </c>
      <c r="D20" s="182">
        <v>315</v>
      </c>
      <c r="E20" s="182">
        <v>4804</v>
      </c>
      <c r="F20" s="182">
        <v>3040</v>
      </c>
      <c r="G20" s="47">
        <v>150</v>
      </c>
      <c r="H20" s="182">
        <v>1385</v>
      </c>
      <c r="I20" s="185">
        <v>20779</v>
      </c>
      <c r="K20" s="658"/>
      <c r="L20" s="320">
        <v>29</v>
      </c>
      <c r="M20" s="163">
        <f>M8+M12+M16</f>
        <v>887</v>
      </c>
      <c r="N20" s="163">
        <v>293482</v>
      </c>
      <c r="O20" s="163">
        <f>O8+O12+O16</f>
        <v>211110</v>
      </c>
      <c r="P20" s="163">
        <f>P8+P12+P16</f>
        <v>504592</v>
      </c>
      <c r="Q20" s="163">
        <f>Q8+Q12+Q16</f>
        <v>14227</v>
      </c>
      <c r="R20" s="189">
        <f>R8+R12+R16</f>
        <v>204</v>
      </c>
      <c r="S20" s="163">
        <v>732</v>
      </c>
      <c r="T20" s="163">
        <f>U20-S20</f>
        <v>37891</v>
      </c>
      <c r="U20" s="189">
        <v>38623</v>
      </c>
    </row>
    <row r="21" spans="1:22" ht="16.5" customHeight="1" x14ac:dyDescent="0.15">
      <c r="A21" s="657"/>
      <c r="B21" s="30">
        <v>27</v>
      </c>
      <c r="C21" s="182">
        <v>11266</v>
      </c>
      <c r="D21" s="182">
        <v>296</v>
      </c>
      <c r="E21" s="182">
        <v>4859</v>
      </c>
      <c r="F21" s="182">
        <v>3256</v>
      </c>
      <c r="G21" s="47">
        <v>887</v>
      </c>
      <c r="H21" s="182">
        <v>1371</v>
      </c>
      <c r="I21" s="185">
        <v>21935</v>
      </c>
      <c r="K21" s="43" t="s">
        <v>107</v>
      </c>
      <c r="L21" s="8"/>
      <c r="M21" s="8"/>
      <c r="N21" s="8"/>
      <c r="O21" s="8"/>
      <c r="P21" s="8"/>
      <c r="Q21" s="8"/>
      <c r="R21" s="8"/>
      <c r="S21" s="8"/>
      <c r="T21" s="8"/>
    </row>
    <row r="22" spans="1:22" ht="16.5" customHeight="1" x14ac:dyDescent="0.15">
      <c r="A22" s="657"/>
      <c r="B22" s="30">
        <v>28</v>
      </c>
      <c r="C22" s="182">
        <v>11557</v>
      </c>
      <c r="D22" s="182">
        <v>294</v>
      </c>
      <c r="E22" s="182">
        <v>4548</v>
      </c>
      <c r="F22" s="182">
        <v>3414</v>
      </c>
      <c r="G22" s="47">
        <v>828</v>
      </c>
      <c r="H22" s="182">
        <v>1367</v>
      </c>
      <c r="I22" s="185">
        <v>22008</v>
      </c>
      <c r="K22" s="94" t="s">
        <v>333</v>
      </c>
      <c r="L22" s="150"/>
      <c r="M22" s="150"/>
      <c r="N22" s="150"/>
      <c r="O22" s="150"/>
      <c r="P22" s="150"/>
      <c r="Q22" s="150"/>
      <c r="R22" s="150"/>
      <c r="S22" s="150"/>
      <c r="T22" s="150"/>
      <c r="U22" s="8"/>
    </row>
    <row r="23" spans="1:22" s="17" customFormat="1" ht="16.5" customHeight="1" x14ac:dyDescent="0.15">
      <c r="A23" s="658"/>
      <c r="B23" s="320">
        <v>29</v>
      </c>
      <c r="C23" s="193">
        <v>11844</v>
      </c>
      <c r="D23" s="193">
        <v>291</v>
      </c>
      <c r="E23" s="193">
        <v>3982</v>
      </c>
      <c r="F23" s="193">
        <v>3623</v>
      </c>
      <c r="G23" s="163">
        <v>828</v>
      </c>
      <c r="H23" s="193">
        <v>1354</v>
      </c>
      <c r="I23" s="194">
        <v>21922</v>
      </c>
      <c r="K23" s="94" t="s">
        <v>417</v>
      </c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2" ht="16.5" customHeight="1" x14ac:dyDescent="0.15">
      <c r="A24" s="9" t="s">
        <v>237</v>
      </c>
      <c r="B24" s="94"/>
      <c r="C24" s="94"/>
      <c r="D24" s="94"/>
      <c r="E24" s="94"/>
      <c r="F24" s="94"/>
      <c r="G24" s="94"/>
      <c r="H24" s="94"/>
      <c r="I24" s="94"/>
    </row>
    <row r="25" spans="1:22" ht="16.5" customHeight="1" x14ac:dyDescent="0.15">
      <c r="A25" s="9"/>
      <c r="B25" s="94"/>
      <c r="C25" s="94"/>
      <c r="D25" s="94"/>
      <c r="E25" s="94"/>
      <c r="F25" s="94"/>
      <c r="G25" s="94"/>
      <c r="H25" s="94"/>
      <c r="I25" s="94"/>
    </row>
    <row r="26" spans="1:22" ht="18.75" x14ac:dyDescent="0.15">
      <c r="A26" s="672" t="s">
        <v>238</v>
      </c>
      <c r="B26" s="672"/>
      <c r="C26" s="672"/>
      <c r="D26" s="672"/>
      <c r="E26" s="672"/>
      <c r="F26" s="672"/>
      <c r="G26" s="672"/>
      <c r="H26" s="672"/>
      <c r="I26" s="672"/>
      <c r="J26" s="672"/>
      <c r="K26" s="8"/>
      <c r="N26" s="8"/>
    </row>
    <row r="27" spans="1:22" ht="12" customHeight="1" x14ac:dyDescent="0.15">
      <c r="A27" s="8"/>
      <c r="B27" s="8"/>
      <c r="C27" s="8"/>
      <c r="D27" s="8"/>
      <c r="E27" s="8"/>
      <c r="F27" s="8"/>
      <c r="G27" s="8"/>
      <c r="H27" s="8"/>
      <c r="I27" s="8"/>
      <c r="J27" s="467"/>
      <c r="L27" s="8"/>
      <c r="M27" s="8"/>
      <c r="N27" s="8"/>
      <c r="O27" s="8"/>
      <c r="P27" s="8"/>
      <c r="Q27" s="8"/>
      <c r="R27" s="8"/>
      <c r="S27" s="8"/>
      <c r="T27" s="8"/>
      <c r="U27" s="59" t="s">
        <v>23</v>
      </c>
    </row>
    <row r="28" spans="1:22" ht="27.75" customHeight="1" x14ac:dyDescent="0.15">
      <c r="A28" s="598" t="s">
        <v>299</v>
      </c>
      <c r="B28" s="594"/>
      <c r="C28" s="468" t="s">
        <v>83</v>
      </c>
      <c r="D28" s="468" t="s">
        <v>84</v>
      </c>
      <c r="E28" s="468" t="s">
        <v>85</v>
      </c>
      <c r="F28" s="468" t="s">
        <v>86</v>
      </c>
      <c r="G28" s="468" t="s">
        <v>87</v>
      </c>
      <c r="H28" s="468" t="s">
        <v>88</v>
      </c>
      <c r="I28" s="468" t="s">
        <v>89</v>
      </c>
      <c r="J28" s="469" t="s">
        <v>90</v>
      </c>
      <c r="K28" s="473" t="s">
        <v>91</v>
      </c>
      <c r="L28" s="468" t="s">
        <v>92</v>
      </c>
      <c r="M28" s="468" t="s">
        <v>93</v>
      </c>
      <c r="N28" s="468" t="s">
        <v>94</v>
      </c>
      <c r="O28" s="468" t="s">
        <v>95</v>
      </c>
      <c r="P28" s="523" t="s">
        <v>96</v>
      </c>
      <c r="Q28" s="524" t="s">
        <v>429</v>
      </c>
      <c r="R28" s="523" t="s">
        <v>97</v>
      </c>
      <c r="S28" s="523" t="s">
        <v>98</v>
      </c>
      <c r="T28" s="523" t="s">
        <v>99</v>
      </c>
      <c r="U28" s="469" t="s">
        <v>100</v>
      </c>
    </row>
    <row r="29" spans="1:22" ht="16.5" customHeight="1" x14ac:dyDescent="0.15">
      <c r="A29" s="662" t="s">
        <v>182</v>
      </c>
      <c r="B29" s="90" t="s">
        <v>393</v>
      </c>
      <c r="C29" s="182">
        <v>288223</v>
      </c>
      <c r="D29" s="182">
        <v>3411</v>
      </c>
      <c r="E29" s="182">
        <v>4973</v>
      </c>
      <c r="F29" s="182">
        <v>11151</v>
      </c>
      <c r="G29" s="182">
        <v>17098</v>
      </c>
      <c r="H29" s="182">
        <v>9073</v>
      </c>
      <c r="I29" s="182">
        <v>12030</v>
      </c>
      <c r="J29" s="185">
        <v>5460</v>
      </c>
      <c r="K29" s="188">
        <v>16438</v>
      </c>
      <c r="L29" s="182">
        <v>2103</v>
      </c>
      <c r="M29" s="182">
        <v>26572</v>
      </c>
      <c r="N29" s="182">
        <v>19308</v>
      </c>
      <c r="O29" s="182">
        <v>56476</v>
      </c>
      <c r="P29" s="182">
        <v>51537</v>
      </c>
      <c r="Q29" s="182">
        <v>2377</v>
      </c>
      <c r="R29" s="182">
        <v>14900</v>
      </c>
      <c r="S29" s="182">
        <v>6467</v>
      </c>
      <c r="T29" s="182">
        <v>13494</v>
      </c>
      <c r="U29" s="91">
        <v>15355</v>
      </c>
    </row>
    <row r="30" spans="1:22" ht="16.5" customHeight="1" x14ac:dyDescent="0.15">
      <c r="A30" s="657"/>
      <c r="B30" s="90">
        <v>27</v>
      </c>
      <c r="C30" s="182">
        <v>290336</v>
      </c>
      <c r="D30" s="182">
        <v>3456</v>
      </c>
      <c r="E30" s="182">
        <v>5025</v>
      </c>
      <c r="F30" s="182">
        <v>11225</v>
      </c>
      <c r="G30" s="182">
        <v>17296</v>
      </c>
      <c r="H30" s="182">
        <v>9171</v>
      </c>
      <c r="I30" s="182">
        <v>12019</v>
      </c>
      <c r="J30" s="185">
        <v>5629</v>
      </c>
      <c r="K30" s="188">
        <v>16723</v>
      </c>
      <c r="L30" s="182">
        <v>2122</v>
      </c>
      <c r="M30" s="182">
        <v>26659</v>
      </c>
      <c r="N30" s="182">
        <v>19770</v>
      </c>
      <c r="O30" s="182">
        <v>56762</v>
      </c>
      <c r="P30" s="182">
        <v>51512</v>
      </c>
      <c r="Q30" s="182">
        <v>2396</v>
      </c>
      <c r="R30" s="182">
        <v>15145</v>
      </c>
      <c r="S30" s="182">
        <v>6762</v>
      </c>
      <c r="T30" s="182">
        <v>13370</v>
      </c>
      <c r="U30" s="91">
        <v>15294</v>
      </c>
    </row>
    <row r="31" spans="1:22" ht="16.5" customHeight="1" x14ac:dyDescent="0.15">
      <c r="A31" s="657"/>
      <c r="B31" s="90">
        <v>28</v>
      </c>
      <c r="C31" s="182">
        <v>291664</v>
      </c>
      <c r="D31" s="182">
        <v>3534</v>
      </c>
      <c r="E31" s="182">
        <v>5142</v>
      </c>
      <c r="F31" s="182">
        <v>11465</v>
      </c>
      <c r="G31" s="182">
        <v>17586</v>
      </c>
      <c r="H31" s="182">
        <v>9162</v>
      </c>
      <c r="I31" s="182">
        <v>12166</v>
      </c>
      <c r="J31" s="185">
        <v>5760</v>
      </c>
      <c r="K31" s="188">
        <v>17052</v>
      </c>
      <c r="L31" s="182">
        <v>2178</v>
      </c>
      <c r="M31" s="182">
        <v>26868</v>
      </c>
      <c r="N31" s="182">
        <v>19791</v>
      </c>
      <c r="O31" s="182">
        <v>56844</v>
      </c>
      <c r="P31" s="182">
        <v>51283</v>
      </c>
      <c r="Q31" s="182">
        <v>2401</v>
      </c>
      <c r="R31" s="182">
        <v>15431</v>
      </c>
      <c r="S31" s="182">
        <v>6935</v>
      </c>
      <c r="T31" s="182">
        <v>13384</v>
      </c>
      <c r="U31" s="91">
        <v>14682</v>
      </c>
    </row>
    <row r="32" spans="1:22" s="17" customFormat="1" ht="16.5" customHeight="1" x14ac:dyDescent="0.15">
      <c r="A32" s="658"/>
      <c r="B32" s="325">
        <v>29</v>
      </c>
      <c r="C32" s="193">
        <v>285869</v>
      </c>
      <c r="D32" s="193">
        <v>3543</v>
      </c>
      <c r="E32" s="193">
        <v>5238</v>
      </c>
      <c r="F32" s="193">
        <v>11653</v>
      </c>
      <c r="G32" s="193">
        <v>17788</v>
      </c>
      <c r="H32" s="193">
        <v>9266</v>
      </c>
      <c r="I32" s="193">
        <v>12297</v>
      </c>
      <c r="J32" s="194">
        <v>5755</v>
      </c>
      <c r="K32" s="326">
        <v>17201</v>
      </c>
      <c r="L32" s="193">
        <v>2204</v>
      </c>
      <c r="M32" s="193">
        <v>26894</v>
      </c>
      <c r="N32" s="193">
        <v>19141</v>
      </c>
      <c r="O32" s="193">
        <v>57436</v>
      </c>
      <c r="P32" s="193">
        <v>44621</v>
      </c>
      <c r="Q32" s="193">
        <v>2408</v>
      </c>
      <c r="R32" s="193">
        <v>15688</v>
      </c>
      <c r="S32" s="193">
        <v>6997</v>
      </c>
      <c r="T32" s="193">
        <v>13055</v>
      </c>
      <c r="U32" s="327">
        <v>14684</v>
      </c>
      <c r="V32" s="322"/>
    </row>
    <row r="33" spans="1:22" ht="16.5" customHeight="1" x14ac:dyDescent="0.15">
      <c r="A33" s="662" t="s">
        <v>183</v>
      </c>
      <c r="B33" s="90" t="s">
        <v>393</v>
      </c>
      <c r="C33" s="182">
        <v>48817</v>
      </c>
      <c r="D33" s="182">
        <v>643</v>
      </c>
      <c r="E33" s="182">
        <v>938</v>
      </c>
      <c r="F33" s="182">
        <v>2188</v>
      </c>
      <c r="G33" s="182">
        <v>3067</v>
      </c>
      <c r="H33" s="182">
        <v>2310</v>
      </c>
      <c r="I33" s="182">
        <v>3568</v>
      </c>
      <c r="J33" s="185">
        <v>1255</v>
      </c>
      <c r="K33" s="188">
        <v>2884</v>
      </c>
      <c r="L33" s="182">
        <v>625</v>
      </c>
      <c r="M33" s="182">
        <v>3544</v>
      </c>
      <c r="N33" s="182">
        <v>6852</v>
      </c>
      <c r="O33" s="187">
        <v>23448</v>
      </c>
      <c r="P33" s="187" t="s">
        <v>22</v>
      </c>
      <c r="Q33" s="187" t="s">
        <v>22</v>
      </c>
      <c r="R33" s="182">
        <v>970</v>
      </c>
      <c r="S33" s="182">
        <v>386</v>
      </c>
      <c r="T33" s="182">
        <v>2195</v>
      </c>
      <c r="U33" s="91">
        <v>2194</v>
      </c>
    </row>
    <row r="34" spans="1:22" ht="16.5" customHeight="1" x14ac:dyDescent="0.15">
      <c r="A34" s="657"/>
      <c r="B34" s="90">
        <v>27</v>
      </c>
      <c r="C34" s="182">
        <v>60386</v>
      </c>
      <c r="D34" s="182">
        <v>671</v>
      </c>
      <c r="E34" s="182">
        <v>1028</v>
      </c>
      <c r="F34" s="182">
        <v>2262</v>
      </c>
      <c r="G34" s="182">
        <v>3299</v>
      </c>
      <c r="H34" s="182">
        <v>2500</v>
      </c>
      <c r="I34" s="182">
        <v>3850</v>
      </c>
      <c r="J34" s="185">
        <v>1349</v>
      </c>
      <c r="K34" s="188">
        <v>3066</v>
      </c>
      <c r="L34" s="182">
        <v>643</v>
      </c>
      <c r="M34" s="182">
        <v>3667</v>
      </c>
      <c r="N34" s="182">
        <v>7397</v>
      </c>
      <c r="O34" s="187">
        <v>24661</v>
      </c>
      <c r="P34" s="187" t="s">
        <v>22</v>
      </c>
      <c r="Q34" s="187" t="s">
        <v>22</v>
      </c>
      <c r="R34" s="182">
        <v>1074</v>
      </c>
      <c r="S34" s="182">
        <v>389</v>
      </c>
      <c r="T34" s="182">
        <v>2249</v>
      </c>
      <c r="U34" s="91">
        <v>2281</v>
      </c>
    </row>
    <row r="35" spans="1:22" s="18" customFormat="1" ht="16.5" customHeight="1" x14ac:dyDescent="0.15">
      <c r="A35" s="657"/>
      <c r="B35" s="90">
        <v>28</v>
      </c>
      <c r="C35" s="182">
        <v>63873</v>
      </c>
      <c r="D35" s="182">
        <v>701</v>
      </c>
      <c r="E35" s="182">
        <v>1102</v>
      </c>
      <c r="F35" s="182">
        <v>2356</v>
      </c>
      <c r="G35" s="182">
        <v>3507</v>
      </c>
      <c r="H35" s="182">
        <v>2653</v>
      </c>
      <c r="I35" s="182">
        <v>4131</v>
      </c>
      <c r="J35" s="185">
        <v>1435</v>
      </c>
      <c r="K35" s="188">
        <v>3236</v>
      </c>
      <c r="L35" s="182">
        <v>672</v>
      </c>
      <c r="M35" s="182">
        <v>3795</v>
      </c>
      <c r="N35" s="182">
        <v>7938</v>
      </c>
      <c r="O35" s="187">
        <v>25995</v>
      </c>
      <c r="P35" s="187" t="s">
        <v>291</v>
      </c>
      <c r="Q35" s="187" t="s">
        <v>291</v>
      </c>
      <c r="R35" s="182">
        <v>1153</v>
      </c>
      <c r="S35" s="182">
        <v>391</v>
      </c>
      <c r="T35" s="182">
        <v>2411</v>
      </c>
      <c r="U35" s="91">
        <v>2397</v>
      </c>
    </row>
    <row r="36" spans="1:22" s="17" customFormat="1" ht="16.5" customHeight="1" x14ac:dyDescent="0.15">
      <c r="A36" s="658"/>
      <c r="B36" s="325">
        <v>29</v>
      </c>
      <c r="C36" s="193">
        <v>67393</v>
      </c>
      <c r="D36" s="193">
        <v>732</v>
      </c>
      <c r="E36" s="193">
        <v>1186</v>
      </c>
      <c r="F36" s="193">
        <v>2432</v>
      </c>
      <c r="G36" s="193">
        <v>3700</v>
      </c>
      <c r="H36" s="193">
        <v>2784</v>
      </c>
      <c r="I36" s="193">
        <v>4451</v>
      </c>
      <c r="J36" s="194">
        <v>1535</v>
      </c>
      <c r="K36" s="326">
        <v>3395</v>
      </c>
      <c r="L36" s="193">
        <v>699</v>
      </c>
      <c r="M36" s="193">
        <v>3927</v>
      </c>
      <c r="N36" s="193">
        <v>8432</v>
      </c>
      <c r="O36" s="324">
        <v>27512</v>
      </c>
      <c r="P36" s="324" t="s">
        <v>291</v>
      </c>
      <c r="Q36" s="324" t="s">
        <v>291</v>
      </c>
      <c r="R36" s="193">
        <v>1233</v>
      </c>
      <c r="S36" s="193">
        <v>393</v>
      </c>
      <c r="T36" s="193">
        <v>2537</v>
      </c>
      <c r="U36" s="327">
        <v>2445</v>
      </c>
      <c r="V36" s="322"/>
    </row>
    <row r="37" spans="1:22" ht="16.5" customHeight="1" x14ac:dyDescent="0.15">
      <c r="A37" s="662" t="s">
        <v>184</v>
      </c>
      <c r="B37" s="90" t="s">
        <v>391</v>
      </c>
      <c r="C37" s="182">
        <v>96609</v>
      </c>
      <c r="D37" s="182">
        <v>645</v>
      </c>
      <c r="E37" s="182">
        <v>1571</v>
      </c>
      <c r="F37" s="182">
        <v>3059</v>
      </c>
      <c r="G37" s="182">
        <v>5093</v>
      </c>
      <c r="H37" s="182">
        <v>2866</v>
      </c>
      <c r="I37" s="182">
        <v>4438</v>
      </c>
      <c r="J37" s="185">
        <v>1724</v>
      </c>
      <c r="K37" s="188">
        <v>3953</v>
      </c>
      <c r="L37" s="182">
        <v>838</v>
      </c>
      <c r="M37" s="182">
        <v>13535</v>
      </c>
      <c r="N37" s="182">
        <v>13701</v>
      </c>
      <c r="O37" s="182">
        <v>40109</v>
      </c>
      <c r="P37" s="187" t="s">
        <v>22</v>
      </c>
      <c r="Q37" s="187" t="s">
        <v>22</v>
      </c>
      <c r="R37" s="182">
        <v>1948</v>
      </c>
      <c r="S37" s="182">
        <v>1268</v>
      </c>
      <c r="T37" s="182">
        <v>4612</v>
      </c>
      <c r="U37" s="185">
        <v>2184</v>
      </c>
    </row>
    <row r="38" spans="1:22" ht="16.5" customHeight="1" x14ac:dyDescent="0.15">
      <c r="A38" s="657"/>
      <c r="B38" s="90">
        <v>27</v>
      </c>
      <c r="C38" s="182">
        <v>101418</v>
      </c>
      <c r="D38" s="182">
        <v>667</v>
      </c>
      <c r="E38" s="182">
        <v>1604</v>
      </c>
      <c r="F38" s="182">
        <v>3054</v>
      </c>
      <c r="G38" s="182">
        <v>5044</v>
      </c>
      <c r="H38" s="182">
        <v>2839</v>
      </c>
      <c r="I38" s="182">
        <v>4383</v>
      </c>
      <c r="J38" s="185">
        <v>1754</v>
      </c>
      <c r="K38" s="188">
        <v>3968</v>
      </c>
      <c r="L38" s="182">
        <v>856</v>
      </c>
      <c r="M38" s="182">
        <v>13555</v>
      </c>
      <c r="N38" s="182">
        <v>14145</v>
      </c>
      <c r="O38" s="182">
        <v>39949</v>
      </c>
      <c r="P38" s="187" t="s">
        <v>22</v>
      </c>
      <c r="Q38" s="187" t="s">
        <v>22</v>
      </c>
      <c r="R38" s="182">
        <v>1992</v>
      </c>
      <c r="S38" s="182">
        <v>1273</v>
      </c>
      <c r="T38" s="182">
        <v>4159</v>
      </c>
      <c r="U38" s="185">
        <v>2176</v>
      </c>
    </row>
    <row r="39" spans="1:22" s="18" customFormat="1" ht="16.5" customHeight="1" x14ac:dyDescent="0.15">
      <c r="A39" s="657"/>
      <c r="B39" s="90">
        <v>28</v>
      </c>
      <c r="C39" s="182">
        <v>102481</v>
      </c>
      <c r="D39" s="182">
        <v>664</v>
      </c>
      <c r="E39" s="182">
        <v>1609</v>
      </c>
      <c r="F39" s="182">
        <v>3094</v>
      </c>
      <c r="G39" s="182">
        <v>5081</v>
      </c>
      <c r="H39" s="182">
        <v>2848</v>
      </c>
      <c r="I39" s="182">
        <v>4408</v>
      </c>
      <c r="J39" s="185">
        <v>1726</v>
      </c>
      <c r="K39" s="188">
        <v>4092</v>
      </c>
      <c r="L39" s="182">
        <v>851</v>
      </c>
      <c r="M39" s="182">
        <v>12846</v>
      </c>
      <c r="N39" s="182">
        <v>15254</v>
      </c>
      <c r="O39" s="182">
        <v>40193</v>
      </c>
      <c r="P39" s="187" t="s">
        <v>291</v>
      </c>
      <c r="Q39" s="187" t="s">
        <v>291</v>
      </c>
      <c r="R39" s="182">
        <v>2065</v>
      </c>
      <c r="S39" s="182">
        <v>1267</v>
      </c>
      <c r="T39" s="182">
        <v>4249</v>
      </c>
      <c r="U39" s="185">
        <v>2234</v>
      </c>
    </row>
    <row r="40" spans="1:22" s="17" customFormat="1" ht="16.5" customHeight="1" x14ac:dyDescent="0.15">
      <c r="A40" s="658"/>
      <c r="B40" s="325">
        <v>29</v>
      </c>
      <c r="C40" s="193">
        <v>103565</v>
      </c>
      <c r="D40" s="193">
        <v>670</v>
      </c>
      <c r="E40" s="193">
        <v>1645</v>
      </c>
      <c r="F40" s="193">
        <v>2973</v>
      </c>
      <c r="G40" s="193">
        <v>5113</v>
      </c>
      <c r="H40" s="193">
        <v>2934</v>
      </c>
      <c r="I40" s="193">
        <v>4545</v>
      </c>
      <c r="J40" s="194">
        <v>1789</v>
      </c>
      <c r="K40" s="326">
        <v>4147</v>
      </c>
      <c r="L40" s="193">
        <v>872</v>
      </c>
      <c r="M40" s="193">
        <v>12281</v>
      </c>
      <c r="N40" s="193">
        <v>15855</v>
      </c>
      <c r="O40" s="193">
        <v>40768</v>
      </c>
      <c r="P40" s="324" t="s">
        <v>291</v>
      </c>
      <c r="Q40" s="324" t="s">
        <v>291</v>
      </c>
      <c r="R40" s="193">
        <v>2136</v>
      </c>
      <c r="S40" s="193">
        <v>1188</v>
      </c>
      <c r="T40" s="193">
        <v>4372</v>
      </c>
      <c r="U40" s="194">
        <v>2277</v>
      </c>
      <c r="V40" s="322"/>
    </row>
    <row r="41" spans="1:22" ht="16.5" customHeight="1" x14ac:dyDescent="0.15">
      <c r="A41" s="662" t="s">
        <v>27</v>
      </c>
      <c r="B41" s="90" t="s">
        <v>392</v>
      </c>
      <c r="C41" s="182">
        <v>424284</v>
      </c>
      <c r="D41" s="182">
        <v>4699</v>
      </c>
      <c r="E41" s="182">
        <v>7482</v>
      </c>
      <c r="F41" s="182">
        <v>16398</v>
      </c>
      <c r="G41" s="182">
        <v>25258</v>
      </c>
      <c r="H41" s="182">
        <v>14249</v>
      </c>
      <c r="I41" s="182">
        <v>20036</v>
      </c>
      <c r="J41" s="185">
        <v>8439</v>
      </c>
      <c r="K41" s="188">
        <v>23275</v>
      </c>
      <c r="L41" s="182">
        <v>3566</v>
      </c>
      <c r="M41" s="182">
        <v>43651</v>
      </c>
      <c r="N41" s="182">
        <v>39861</v>
      </c>
      <c r="O41" s="182">
        <v>120033</v>
      </c>
      <c r="P41" s="182">
        <v>51537</v>
      </c>
      <c r="Q41" s="182">
        <v>2377</v>
      </c>
      <c r="R41" s="182">
        <v>17818</v>
      </c>
      <c r="S41" s="182">
        <v>8121</v>
      </c>
      <c r="T41" s="182">
        <v>20301</v>
      </c>
      <c r="U41" s="185">
        <v>19733</v>
      </c>
    </row>
    <row r="42" spans="1:22" ht="16.5" customHeight="1" x14ac:dyDescent="0.15">
      <c r="A42" s="657"/>
      <c r="B42" s="90">
        <v>27</v>
      </c>
      <c r="C42" s="182">
        <v>452140</v>
      </c>
      <c r="D42" s="182">
        <v>4794</v>
      </c>
      <c r="E42" s="182">
        <v>7657</v>
      </c>
      <c r="F42" s="182">
        <v>16541</v>
      </c>
      <c r="G42" s="182">
        <v>25639</v>
      </c>
      <c r="H42" s="182">
        <v>14510</v>
      </c>
      <c r="I42" s="182">
        <v>20252</v>
      </c>
      <c r="J42" s="185">
        <v>8732</v>
      </c>
      <c r="K42" s="188">
        <v>23757</v>
      </c>
      <c r="L42" s="182">
        <v>3621</v>
      </c>
      <c r="M42" s="182">
        <v>43881</v>
      </c>
      <c r="N42" s="182">
        <v>41312</v>
      </c>
      <c r="O42" s="182">
        <v>121372</v>
      </c>
      <c r="P42" s="182">
        <v>51512</v>
      </c>
      <c r="Q42" s="182">
        <v>2396</v>
      </c>
      <c r="R42" s="182">
        <v>18211</v>
      </c>
      <c r="S42" s="182">
        <v>8424</v>
      </c>
      <c r="T42" s="182">
        <v>19778</v>
      </c>
      <c r="U42" s="185">
        <v>19751</v>
      </c>
    </row>
    <row r="43" spans="1:22" s="18" customFormat="1" ht="16.5" customHeight="1" x14ac:dyDescent="0.15">
      <c r="A43" s="657"/>
      <c r="B43" s="90">
        <v>28</v>
      </c>
      <c r="C43" s="182">
        <v>458018</v>
      </c>
      <c r="D43" s="182">
        <v>4899</v>
      </c>
      <c r="E43" s="182">
        <v>7853</v>
      </c>
      <c r="F43" s="182">
        <v>16915</v>
      </c>
      <c r="G43" s="182">
        <v>26174</v>
      </c>
      <c r="H43" s="182">
        <v>14663</v>
      </c>
      <c r="I43" s="182">
        <v>20705</v>
      </c>
      <c r="J43" s="185">
        <v>8921</v>
      </c>
      <c r="K43" s="188">
        <v>24380</v>
      </c>
      <c r="L43" s="182">
        <v>3701</v>
      </c>
      <c r="M43" s="182">
        <v>43509</v>
      </c>
      <c r="N43" s="182">
        <v>42983</v>
      </c>
      <c r="O43" s="182">
        <v>123032</v>
      </c>
      <c r="P43" s="182">
        <v>51283</v>
      </c>
      <c r="Q43" s="182">
        <v>2401</v>
      </c>
      <c r="R43" s="182">
        <v>18649</v>
      </c>
      <c r="S43" s="182">
        <v>8593</v>
      </c>
      <c r="T43" s="182">
        <v>20044</v>
      </c>
      <c r="U43" s="185">
        <v>19313</v>
      </c>
    </row>
    <row r="44" spans="1:22" s="17" customFormat="1" ht="16.5" customHeight="1" x14ac:dyDescent="0.15">
      <c r="A44" s="658"/>
      <c r="B44" s="325">
        <v>29</v>
      </c>
      <c r="C44" s="193">
        <f>SUM(C32,C36,C40)</f>
        <v>456827</v>
      </c>
      <c r="D44" s="193">
        <f t="shared" ref="D44:U44" si="0">SUM(D32,D36,D40)</f>
        <v>4945</v>
      </c>
      <c r="E44" s="193">
        <f t="shared" si="0"/>
        <v>8069</v>
      </c>
      <c r="F44" s="193">
        <f t="shared" si="0"/>
        <v>17058</v>
      </c>
      <c r="G44" s="193">
        <f t="shared" si="0"/>
        <v>26601</v>
      </c>
      <c r="H44" s="193">
        <f t="shared" si="0"/>
        <v>14984</v>
      </c>
      <c r="I44" s="193">
        <f t="shared" si="0"/>
        <v>21293</v>
      </c>
      <c r="J44" s="194">
        <f t="shared" si="0"/>
        <v>9079</v>
      </c>
      <c r="K44" s="326">
        <f t="shared" si="0"/>
        <v>24743</v>
      </c>
      <c r="L44" s="193">
        <f t="shared" si="0"/>
        <v>3775</v>
      </c>
      <c r="M44" s="193">
        <f t="shared" si="0"/>
        <v>43102</v>
      </c>
      <c r="N44" s="193">
        <f t="shared" si="0"/>
        <v>43428</v>
      </c>
      <c r="O44" s="193">
        <f t="shared" si="0"/>
        <v>125716</v>
      </c>
      <c r="P44" s="193">
        <f t="shared" si="0"/>
        <v>44621</v>
      </c>
      <c r="Q44" s="193">
        <f t="shared" si="0"/>
        <v>2408</v>
      </c>
      <c r="R44" s="193">
        <f t="shared" si="0"/>
        <v>19057</v>
      </c>
      <c r="S44" s="193">
        <f t="shared" si="0"/>
        <v>8578</v>
      </c>
      <c r="T44" s="193">
        <f t="shared" si="0"/>
        <v>19964</v>
      </c>
      <c r="U44" s="194">
        <f t="shared" si="0"/>
        <v>19406</v>
      </c>
      <c r="V44" s="322"/>
    </row>
    <row r="45" spans="1:22" ht="16.5" customHeight="1" x14ac:dyDescent="0.15">
      <c r="A45" s="9" t="s">
        <v>185</v>
      </c>
    </row>
    <row r="46" spans="1:22" ht="16.5" customHeight="1" x14ac:dyDescent="0.15">
      <c r="A46" s="9" t="s">
        <v>416</v>
      </c>
    </row>
  </sheetData>
  <mergeCells count="24">
    <mergeCell ref="A41:A44"/>
    <mergeCell ref="K1:U1"/>
    <mergeCell ref="K3:L4"/>
    <mergeCell ref="M3:M4"/>
    <mergeCell ref="N3:P3"/>
    <mergeCell ref="Q3:R3"/>
    <mergeCell ref="S3:U3"/>
    <mergeCell ref="K5:K8"/>
    <mergeCell ref="K9:K12"/>
    <mergeCell ref="K13:K16"/>
    <mergeCell ref="K17:K20"/>
    <mergeCell ref="A26:J26"/>
    <mergeCell ref="A28:B28"/>
    <mergeCell ref="A29:A32"/>
    <mergeCell ref="A33:A36"/>
    <mergeCell ref="A37:A40"/>
    <mergeCell ref="A20:A23"/>
    <mergeCell ref="A4:A7"/>
    <mergeCell ref="A8:A11"/>
    <mergeCell ref="B1:I1"/>
    <mergeCell ref="H2:I2"/>
    <mergeCell ref="A3:B3"/>
    <mergeCell ref="A12:A15"/>
    <mergeCell ref="A16:A1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41"/>
  <sheetViews>
    <sheetView view="pageBreakPreview" zoomScale="90" zoomScaleNormal="100" zoomScaleSheetLayoutView="90" workbookViewId="0">
      <selection activeCell="M12" sqref="M12"/>
    </sheetView>
  </sheetViews>
  <sheetFormatPr defaultRowHeight="13.5" x14ac:dyDescent="0.15"/>
  <cols>
    <col min="1" max="1" width="17.25" style="66" bestFit="1" customWidth="1"/>
    <col min="2" max="11" width="6.875" style="66" customWidth="1"/>
    <col min="12" max="16384" width="9" style="66"/>
  </cols>
  <sheetData>
    <row r="1" spans="1:13" s="7" customFormat="1" ht="18.75" x14ac:dyDescent="0.15">
      <c r="A1" s="593" t="s">
        <v>108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</row>
    <row r="2" spans="1:13" ht="19.5" customHeight="1" x14ac:dyDescent="0.15">
      <c r="B2" s="158"/>
      <c r="C2" s="158"/>
      <c r="D2" s="95"/>
      <c r="E2" s="95"/>
      <c r="F2" s="95"/>
      <c r="G2" s="95"/>
      <c r="I2" s="20"/>
      <c r="K2" s="425" t="s">
        <v>23</v>
      </c>
      <c r="L2" s="93"/>
      <c r="M2" s="93"/>
    </row>
    <row r="3" spans="1:13" ht="19.5" customHeight="1" x14ac:dyDescent="0.15">
      <c r="A3" s="588" t="s">
        <v>109</v>
      </c>
      <c r="B3" s="676" t="s">
        <v>279</v>
      </c>
      <c r="C3" s="677"/>
      <c r="D3" s="676" t="s">
        <v>283</v>
      </c>
      <c r="E3" s="678"/>
      <c r="F3" s="676" t="s">
        <v>316</v>
      </c>
      <c r="G3" s="678"/>
      <c r="H3" s="676" t="s">
        <v>334</v>
      </c>
      <c r="I3" s="678"/>
      <c r="J3" s="679" t="s">
        <v>386</v>
      </c>
      <c r="K3" s="680"/>
    </row>
    <row r="4" spans="1:13" ht="19.5" customHeight="1" x14ac:dyDescent="0.15">
      <c r="A4" s="588"/>
      <c r="B4" s="525" t="s">
        <v>110</v>
      </c>
      <c r="C4" s="456" t="s">
        <v>111</v>
      </c>
      <c r="D4" s="19" t="s">
        <v>110</v>
      </c>
      <c r="E4" s="456" t="s">
        <v>111</v>
      </c>
      <c r="F4" s="19" t="s">
        <v>110</v>
      </c>
      <c r="G4" s="456" t="s">
        <v>111</v>
      </c>
      <c r="H4" s="19" t="s">
        <v>110</v>
      </c>
      <c r="I4" s="456" t="s">
        <v>111</v>
      </c>
      <c r="J4" s="526" t="s">
        <v>110</v>
      </c>
      <c r="K4" s="527" t="s">
        <v>111</v>
      </c>
    </row>
    <row r="5" spans="1:13" ht="19.5" customHeight="1" x14ac:dyDescent="0.15">
      <c r="A5" s="11" t="s">
        <v>32</v>
      </c>
      <c r="B5" s="49">
        <v>1692</v>
      </c>
      <c r="C5" s="119">
        <v>23564</v>
      </c>
      <c r="D5" s="159">
        <v>1658</v>
      </c>
      <c r="E5" s="153">
        <v>23687</v>
      </c>
      <c r="F5" s="159">
        <v>1637</v>
      </c>
      <c r="G5" s="153">
        <v>24083</v>
      </c>
      <c r="H5" s="159">
        <v>1732</v>
      </c>
      <c r="I5" s="153">
        <v>24176</v>
      </c>
      <c r="J5" s="169">
        <v>1746</v>
      </c>
      <c r="K5" s="170">
        <v>26346</v>
      </c>
    </row>
    <row r="6" spans="1:13" ht="19.5" customHeight="1" x14ac:dyDescent="0.15">
      <c r="A6" s="11" t="s">
        <v>33</v>
      </c>
      <c r="B6" s="49">
        <v>1930</v>
      </c>
      <c r="C6" s="47">
        <v>40153</v>
      </c>
      <c r="D6" s="160">
        <v>1933</v>
      </c>
      <c r="E6" s="161">
        <v>25757</v>
      </c>
      <c r="F6" s="160">
        <v>2340</v>
      </c>
      <c r="G6" s="161">
        <v>32249</v>
      </c>
      <c r="H6" s="160">
        <v>2651</v>
      </c>
      <c r="I6" s="161">
        <v>33848</v>
      </c>
      <c r="J6" s="171">
        <v>2705</v>
      </c>
      <c r="K6" s="172">
        <v>37269</v>
      </c>
    </row>
    <row r="7" spans="1:13" ht="19.5" customHeight="1" x14ac:dyDescent="0.15">
      <c r="A7" s="11" t="s">
        <v>34</v>
      </c>
      <c r="B7" s="47">
        <v>474</v>
      </c>
      <c r="C7" s="64">
        <v>6098</v>
      </c>
      <c r="D7" s="162">
        <v>430</v>
      </c>
      <c r="E7" s="161">
        <v>5845</v>
      </c>
      <c r="F7" s="162">
        <v>447</v>
      </c>
      <c r="G7" s="161">
        <v>6826</v>
      </c>
      <c r="H7" s="162">
        <v>499</v>
      </c>
      <c r="I7" s="161">
        <v>6873</v>
      </c>
      <c r="J7" s="173">
        <v>544</v>
      </c>
      <c r="K7" s="172">
        <v>7127</v>
      </c>
    </row>
    <row r="8" spans="1:13" ht="19.5" customHeight="1" x14ac:dyDescent="0.15">
      <c r="A8" s="11" t="s">
        <v>35</v>
      </c>
      <c r="B8" s="47">
        <v>150</v>
      </c>
      <c r="C8" s="64">
        <v>2583</v>
      </c>
      <c r="D8" s="162">
        <v>168</v>
      </c>
      <c r="E8" s="161">
        <v>2700</v>
      </c>
      <c r="F8" s="162">
        <v>159</v>
      </c>
      <c r="G8" s="161">
        <v>2690</v>
      </c>
      <c r="H8" s="162">
        <v>174</v>
      </c>
      <c r="I8" s="161">
        <v>2941</v>
      </c>
      <c r="J8" s="173">
        <v>183</v>
      </c>
      <c r="K8" s="172">
        <v>2627</v>
      </c>
    </row>
    <row r="9" spans="1:13" ht="19.5" customHeight="1" x14ac:dyDescent="0.15">
      <c r="A9" s="11" t="s">
        <v>36</v>
      </c>
      <c r="B9" s="47">
        <v>391</v>
      </c>
      <c r="C9" s="64">
        <v>6007</v>
      </c>
      <c r="D9" s="162">
        <v>458</v>
      </c>
      <c r="E9" s="191">
        <v>7700</v>
      </c>
      <c r="F9" s="162">
        <v>506</v>
      </c>
      <c r="G9" s="191">
        <v>7198</v>
      </c>
      <c r="H9" s="162">
        <v>517</v>
      </c>
      <c r="I9" s="191">
        <v>7270</v>
      </c>
      <c r="J9" s="173">
        <v>486</v>
      </c>
      <c r="K9" s="192">
        <v>7523</v>
      </c>
    </row>
    <row r="10" spans="1:13" ht="19.5" customHeight="1" x14ac:dyDescent="0.15">
      <c r="A10" s="11" t="s">
        <v>37</v>
      </c>
      <c r="B10" s="47">
        <v>77</v>
      </c>
      <c r="C10" s="64">
        <v>1339</v>
      </c>
      <c r="D10" s="162">
        <v>95</v>
      </c>
      <c r="E10" s="161">
        <v>1472</v>
      </c>
      <c r="F10" s="162">
        <v>87</v>
      </c>
      <c r="G10" s="161">
        <v>1366</v>
      </c>
      <c r="H10" s="162">
        <v>70</v>
      </c>
      <c r="I10" s="161">
        <v>1165</v>
      </c>
      <c r="J10" s="173">
        <v>101</v>
      </c>
      <c r="K10" s="172">
        <v>1601</v>
      </c>
    </row>
    <row r="11" spans="1:13" ht="19.5" customHeight="1" x14ac:dyDescent="0.15">
      <c r="A11" s="11" t="s">
        <v>38</v>
      </c>
      <c r="B11" s="47">
        <v>694</v>
      </c>
      <c r="C11" s="64">
        <v>11328</v>
      </c>
      <c r="D11" s="162">
        <v>658</v>
      </c>
      <c r="E11" s="161">
        <v>10726</v>
      </c>
      <c r="F11" s="162">
        <v>647</v>
      </c>
      <c r="G11" s="161">
        <v>12920</v>
      </c>
      <c r="H11" s="162">
        <v>627</v>
      </c>
      <c r="I11" s="161">
        <v>12791</v>
      </c>
      <c r="J11" s="173">
        <v>613</v>
      </c>
      <c r="K11" s="172">
        <v>10298</v>
      </c>
    </row>
    <row r="12" spans="1:13" ht="19.5" customHeight="1" x14ac:dyDescent="0.15">
      <c r="A12" s="11" t="s">
        <v>39</v>
      </c>
      <c r="B12" s="47">
        <v>579</v>
      </c>
      <c r="C12" s="64">
        <v>6827</v>
      </c>
      <c r="D12" s="162">
        <v>586</v>
      </c>
      <c r="E12" s="161">
        <v>6713</v>
      </c>
      <c r="F12" s="162">
        <v>635</v>
      </c>
      <c r="G12" s="161">
        <v>7365</v>
      </c>
      <c r="H12" s="162">
        <v>789</v>
      </c>
      <c r="I12" s="161">
        <v>10780</v>
      </c>
      <c r="J12" s="173">
        <v>778</v>
      </c>
      <c r="K12" s="172">
        <v>11480</v>
      </c>
    </row>
    <row r="13" spans="1:13" ht="19.5" customHeight="1" x14ac:dyDescent="0.15">
      <c r="A13" s="11" t="s">
        <v>40</v>
      </c>
      <c r="B13" s="47">
        <v>821</v>
      </c>
      <c r="C13" s="64">
        <v>9251</v>
      </c>
      <c r="D13" s="162">
        <v>859</v>
      </c>
      <c r="E13" s="161">
        <v>9432</v>
      </c>
      <c r="F13" s="162">
        <v>788</v>
      </c>
      <c r="G13" s="161">
        <v>8459</v>
      </c>
      <c r="H13" s="162">
        <v>811</v>
      </c>
      <c r="I13" s="161">
        <v>7887</v>
      </c>
      <c r="J13" s="173">
        <v>811</v>
      </c>
      <c r="K13" s="172">
        <v>9239</v>
      </c>
    </row>
    <row r="14" spans="1:13" ht="19.5" customHeight="1" x14ac:dyDescent="0.15">
      <c r="A14" s="11" t="s">
        <v>263</v>
      </c>
      <c r="B14" s="47">
        <v>1874</v>
      </c>
      <c r="C14" s="64">
        <v>33675</v>
      </c>
      <c r="D14" s="162">
        <v>1999</v>
      </c>
      <c r="E14" s="161">
        <v>40971</v>
      </c>
      <c r="F14" s="162">
        <v>1895</v>
      </c>
      <c r="G14" s="161">
        <v>40010</v>
      </c>
      <c r="H14" s="162">
        <v>2160</v>
      </c>
      <c r="I14" s="161">
        <v>43157</v>
      </c>
      <c r="J14" s="173">
        <v>2381</v>
      </c>
      <c r="K14" s="172">
        <v>61316</v>
      </c>
    </row>
    <row r="15" spans="1:13" ht="19.5" customHeight="1" x14ac:dyDescent="0.15">
      <c r="A15" s="11" t="s">
        <v>254</v>
      </c>
      <c r="B15" s="47">
        <v>819</v>
      </c>
      <c r="C15" s="64">
        <v>13083</v>
      </c>
      <c r="D15" s="162">
        <v>788</v>
      </c>
      <c r="E15" s="161">
        <v>9825</v>
      </c>
      <c r="F15" s="162">
        <v>796</v>
      </c>
      <c r="G15" s="161">
        <v>11039</v>
      </c>
      <c r="H15" s="162">
        <v>702</v>
      </c>
      <c r="I15" s="161">
        <v>11683</v>
      </c>
      <c r="J15" s="173">
        <v>699</v>
      </c>
      <c r="K15" s="172">
        <v>11149</v>
      </c>
    </row>
    <row r="16" spans="1:13" ht="19.5" customHeight="1" x14ac:dyDescent="0.15">
      <c r="A16" s="11" t="s">
        <v>255</v>
      </c>
      <c r="B16" s="47">
        <v>120</v>
      </c>
      <c r="C16" s="64">
        <v>2132</v>
      </c>
      <c r="D16" s="162">
        <v>71</v>
      </c>
      <c r="E16" s="161">
        <v>1644</v>
      </c>
      <c r="F16" s="162">
        <v>82</v>
      </c>
      <c r="G16" s="161">
        <v>1590</v>
      </c>
      <c r="H16" s="162">
        <v>90</v>
      </c>
      <c r="I16" s="161">
        <v>1887</v>
      </c>
      <c r="J16" s="173">
        <v>67</v>
      </c>
      <c r="K16" s="172">
        <v>1483</v>
      </c>
    </row>
    <row r="17" spans="1:11" ht="19.5" customHeight="1" x14ac:dyDescent="0.15">
      <c r="A17" s="11" t="s">
        <v>256</v>
      </c>
      <c r="B17" s="47">
        <v>163</v>
      </c>
      <c r="C17" s="64">
        <v>2003</v>
      </c>
      <c r="D17" s="162">
        <v>165</v>
      </c>
      <c r="E17" s="161">
        <v>2998</v>
      </c>
      <c r="F17" s="162">
        <v>156</v>
      </c>
      <c r="G17" s="161">
        <v>1943</v>
      </c>
      <c r="H17" s="162">
        <v>233</v>
      </c>
      <c r="I17" s="161">
        <v>2499</v>
      </c>
      <c r="J17" s="173">
        <v>164</v>
      </c>
      <c r="K17" s="172">
        <v>2207</v>
      </c>
    </row>
    <row r="18" spans="1:11" ht="19.5" customHeight="1" x14ac:dyDescent="0.15">
      <c r="A18" s="11" t="s">
        <v>257</v>
      </c>
      <c r="B18" s="47">
        <v>199</v>
      </c>
      <c r="C18" s="64">
        <v>3236</v>
      </c>
      <c r="D18" s="162">
        <v>204</v>
      </c>
      <c r="E18" s="161">
        <v>3755</v>
      </c>
      <c r="F18" s="162">
        <v>203</v>
      </c>
      <c r="G18" s="161">
        <v>3644</v>
      </c>
      <c r="H18" s="162">
        <v>206</v>
      </c>
      <c r="I18" s="161">
        <v>3877</v>
      </c>
      <c r="J18" s="173">
        <v>183</v>
      </c>
      <c r="K18" s="172">
        <v>2965</v>
      </c>
    </row>
    <row r="19" spans="1:11" ht="19.5" customHeight="1" x14ac:dyDescent="0.15">
      <c r="A19" s="475" t="s">
        <v>21</v>
      </c>
      <c r="B19" s="529">
        <v>9983</v>
      </c>
      <c r="C19" s="529">
        <v>161279</v>
      </c>
      <c r="D19" s="530">
        <v>10072</v>
      </c>
      <c r="E19" s="531">
        <v>153225</v>
      </c>
      <c r="F19" s="530">
        <v>10378</v>
      </c>
      <c r="G19" s="531">
        <v>161382</v>
      </c>
      <c r="H19" s="530">
        <v>11261</v>
      </c>
      <c r="I19" s="531">
        <v>170834</v>
      </c>
      <c r="J19" s="532">
        <f>SUM(J5:J18)</f>
        <v>11461</v>
      </c>
      <c r="K19" s="533">
        <f>SUM(K5:K18)</f>
        <v>192630</v>
      </c>
    </row>
    <row r="20" spans="1:11" ht="19.5" customHeight="1" x14ac:dyDescent="0.15">
      <c r="A20" s="426" t="s">
        <v>175</v>
      </c>
      <c r="B20" s="426"/>
      <c r="C20" s="426"/>
    </row>
    <row r="21" spans="1:11" ht="12.75" customHeight="1" x14ac:dyDescent="0.15">
      <c r="A21" s="418"/>
      <c r="B21" s="418"/>
      <c r="C21" s="418"/>
    </row>
    <row r="22" spans="1:11" ht="18.75" x14ac:dyDescent="0.15">
      <c r="A22" s="593" t="s">
        <v>112</v>
      </c>
      <c r="B22" s="593"/>
      <c r="C22" s="593"/>
      <c r="D22" s="593"/>
      <c r="E22" s="593"/>
      <c r="F22" s="593"/>
      <c r="G22" s="593"/>
      <c r="H22" s="593"/>
      <c r="I22" s="593"/>
      <c r="J22" s="7"/>
      <c r="K22" s="7"/>
    </row>
    <row r="23" spans="1:11" ht="19.5" customHeight="1" x14ac:dyDescent="0.15">
      <c r="A23" s="8"/>
      <c r="B23" s="8"/>
      <c r="C23" s="8"/>
      <c r="D23" s="8"/>
      <c r="E23" s="8"/>
      <c r="F23" s="8"/>
      <c r="G23" s="8"/>
      <c r="H23" s="673" t="s">
        <v>405</v>
      </c>
      <c r="I23" s="673"/>
    </row>
    <row r="24" spans="1:11" ht="19.5" customHeight="1" x14ac:dyDescent="0.15">
      <c r="A24" s="674" t="s">
        <v>109</v>
      </c>
      <c r="B24" s="676" t="s">
        <v>113</v>
      </c>
      <c r="C24" s="677"/>
      <c r="D24" s="676" t="s">
        <v>114</v>
      </c>
      <c r="E24" s="677"/>
      <c r="F24" s="676" t="s">
        <v>115</v>
      </c>
      <c r="G24" s="677"/>
      <c r="H24" s="676" t="s">
        <v>100</v>
      </c>
      <c r="I24" s="678"/>
    </row>
    <row r="25" spans="1:11" ht="19.5" customHeight="1" x14ac:dyDescent="0.15">
      <c r="A25" s="675"/>
      <c r="B25" s="19" t="s">
        <v>116</v>
      </c>
      <c r="C25" s="19" t="s">
        <v>117</v>
      </c>
      <c r="D25" s="19" t="s">
        <v>116</v>
      </c>
      <c r="E25" s="19" t="s">
        <v>117</v>
      </c>
      <c r="F25" s="19" t="s">
        <v>116</v>
      </c>
      <c r="G25" s="19" t="s">
        <v>117</v>
      </c>
      <c r="H25" s="19" t="s">
        <v>116</v>
      </c>
      <c r="I25" s="456" t="s">
        <v>117</v>
      </c>
    </row>
    <row r="26" spans="1:11" ht="19.5" customHeight="1" x14ac:dyDescent="0.15">
      <c r="A26" s="11" t="s">
        <v>32</v>
      </c>
      <c r="B26" s="182">
        <v>6</v>
      </c>
      <c r="C26" s="182">
        <v>535</v>
      </c>
      <c r="D26" s="182">
        <v>6</v>
      </c>
      <c r="E26" s="182">
        <v>154</v>
      </c>
      <c r="F26" s="182">
        <v>6</v>
      </c>
      <c r="G26" s="182">
        <v>171</v>
      </c>
      <c r="H26" s="286" t="s">
        <v>291</v>
      </c>
      <c r="I26" s="287" t="s">
        <v>291</v>
      </c>
    </row>
    <row r="27" spans="1:11" ht="19.5" customHeight="1" x14ac:dyDescent="0.15">
      <c r="A27" s="11" t="s">
        <v>33</v>
      </c>
      <c r="B27" s="182">
        <v>5</v>
      </c>
      <c r="C27" s="182">
        <v>92</v>
      </c>
      <c r="D27" s="182">
        <v>6</v>
      </c>
      <c r="E27" s="182">
        <v>110</v>
      </c>
      <c r="F27" s="182">
        <v>3</v>
      </c>
      <c r="G27" s="182">
        <v>55</v>
      </c>
      <c r="H27" s="286" t="s">
        <v>291</v>
      </c>
      <c r="I27" s="186" t="s">
        <v>291</v>
      </c>
    </row>
    <row r="28" spans="1:11" ht="19.5" customHeight="1" x14ac:dyDescent="0.15">
      <c r="A28" s="11" t="s">
        <v>34</v>
      </c>
      <c r="B28" s="182">
        <v>2</v>
      </c>
      <c r="C28" s="182">
        <v>20</v>
      </c>
      <c r="D28" s="182">
        <v>7</v>
      </c>
      <c r="E28" s="182">
        <v>90</v>
      </c>
      <c r="F28" s="182">
        <v>2</v>
      </c>
      <c r="G28" s="182">
        <v>64</v>
      </c>
      <c r="H28" s="286" t="s">
        <v>291</v>
      </c>
      <c r="I28" s="186" t="s">
        <v>291</v>
      </c>
    </row>
    <row r="29" spans="1:11" ht="19.5" customHeight="1" x14ac:dyDescent="0.15">
      <c r="A29" s="11" t="s">
        <v>35</v>
      </c>
      <c r="B29" s="182">
        <v>3</v>
      </c>
      <c r="C29" s="182">
        <v>107</v>
      </c>
      <c r="D29" s="182">
        <v>7</v>
      </c>
      <c r="E29" s="182">
        <v>702</v>
      </c>
      <c r="F29" s="182">
        <v>2</v>
      </c>
      <c r="G29" s="182">
        <v>120</v>
      </c>
      <c r="H29" s="182">
        <v>1</v>
      </c>
      <c r="I29" s="186">
        <v>19</v>
      </c>
    </row>
    <row r="30" spans="1:11" ht="19.5" customHeight="1" x14ac:dyDescent="0.15">
      <c r="A30" s="11" t="s">
        <v>36</v>
      </c>
      <c r="B30" s="182">
        <v>3</v>
      </c>
      <c r="C30" s="182">
        <v>1</v>
      </c>
      <c r="D30" s="182">
        <v>5</v>
      </c>
      <c r="E30" s="182">
        <v>39</v>
      </c>
      <c r="F30" s="182">
        <v>6</v>
      </c>
      <c r="G30" s="182">
        <v>70</v>
      </c>
      <c r="H30" s="182">
        <v>5</v>
      </c>
      <c r="I30" s="185">
        <v>54</v>
      </c>
    </row>
    <row r="31" spans="1:11" ht="19.5" customHeight="1" x14ac:dyDescent="0.15">
      <c r="A31" s="11" t="s">
        <v>37</v>
      </c>
      <c r="B31" s="182">
        <v>4</v>
      </c>
      <c r="C31" s="182">
        <v>64</v>
      </c>
      <c r="D31" s="182">
        <v>4</v>
      </c>
      <c r="E31" s="182">
        <v>35</v>
      </c>
      <c r="F31" s="187" t="s">
        <v>407</v>
      </c>
      <c r="G31" s="187" t="s">
        <v>407</v>
      </c>
      <c r="H31" s="187" t="s">
        <v>291</v>
      </c>
      <c r="I31" s="186" t="s">
        <v>291</v>
      </c>
    </row>
    <row r="32" spans="1:11" ht="19.5" customHeight="1" x14ac:dyDescent="0.15">
      <c r="A32" s="11" t="s">
        <v>38</v>
      </c>
      <c r="B32" s="182">
        <v>5</v>
      </c>
      <c r="C32" s="182">
        <v>209</v>
      </c>
      <c r="D32" s="187" t="s">
        <v>291</v>
      </c>
      <c r="E32" s="187" t="s">
        <v>407</v>
      </c>
      <c r="F32" s="182">
        <v>1</v>
      </c>
      <c r="G32" s="182">
        <v>65</v>
      </c>
      <c r="H32" s="182">
        <v>1</v>
      </c>
      <c r="I32" s="186">
        <v>78</v>
      </c>
    </row>
    <row r="33" spans="1:9" ht="19.5" customHeight="1" x14ac:dyDescent="0.15">
      <c r="A33" s="11" t="s">
        <v>39</v>
      </c>
      <c r="B33" s="182">
        <v>6</v>
      </c>
      <c r="C33" s="182">
        <v>197</v>
      </c>
      <c r="D33" s="182">
        <v>7</v>
      </c>
      <c r="E33" s="182">
        <v>373</v>
      </c>
      <c r="F33" s="182">
        <v>2</v>
      </c>
      <c r="G33" s="182">
        <v>136</v>
      </c>
      <c r="H33" s="187" t="s">
        <v>22</v>
      </c>
      <c r="I33" s="186" t="s">
        <v>22</v>
      </c>
    </row>
    <row r="34" spans="1:9" ht="19.5" customHeight="1" x14ac:dyDescent="0.15">
      <c r="A34" s="11" t="s">
        <v>40</v>
      </c>
      <c r="B34" s="286" t="s">
        <v>291</v>
      </c>
      <c r="C34" s="187" t="s">
        <v>408</v>
      </c>
      <c r="D34" s="182">
        <v>6</v>
      </c>
      <c r="E34" s="182">
        <v>66</v>
      </c>
      <c r="F34" s="182">
        <v>1</v>
      </c>
      <c r="G34" s="182">
        <v>30</v>
      </c>
      <c r="H34" s="187" t="s">
        <v>291</v>
      </c>
      <c r="I34" s="186" t="s">
        <v>291</v>
      </c>
    </row>
    <row r="35" spans="1:9" ht="19.5" customHeight="1" x14ac:dyDescent="0.15">
      <c r="A35" s="11" t="s">
        <v>263</v>
      </c>
      <c r="B35" s="182">
        <v>3</v>
      </c>
      <c r="C35" s="182">
        <v>37</v>
      </c>
      <c r="D35" s="182">
        <v>4</v>
      </c>
      <c r="E35" s="182">
        <v>48</v>
      </c>
      <c r="F35" s="286" t="s">
        <v>291</v>
      </c>
      <c r="G35" s="187" t="s">
        <v>291</v>
      </c>
      <c r="H35" s="187" t="s">
        <v>291</v>
      </c>
      <c r="I35" s="186" t="s">
        <v>291</v>
      </c>
    </row>
    <row r="36" spans="1:9" ht="19.5" customHeight="1" x14ac:dyDescent="0.15">
      <c r="A36" s="11" t="s">
        <v>188</v>
      </c>
      <c r="B36" s="187" t="s">
        <v>406</v>
      </c>
      <c r="C36" s="187" t="s">
        <v>291</v>
      </c>
      <c r="D36" s="182">
        <v>7</v>
      </c>
      <c r="E36" s="182">
        <v>159</v>
      </c>
      <c r="F36" s="286" t="s">
        <v>291</v>
      </c>
      <c r="G36" s="187" t="s">
        <v>291</v>
      </c>
      <c r="H36" s="187" t="s">
        <v>291</v>
      </c>
      <c r="I36" s="186" t="s">
        <v>291</v>
      </c>
    </row>
    <row r="37" spans="1:9" ht="19.5" customHeight="1" x14ac:dyDescent="0.15">
      <c r="A37" s="11" t="s">
        <v>255</v>
      </c>
      <c r="B37" s="182">
        <v>2</v>
      </c>
      <c r="C37" s="182">
        <v>84</v>
      </c>
      <c r="D37" s="187">
        <v>3</v>
      </c>
      <c r="E37" s="187">
        <v>44</v>
      </c>
      <c r="F37" s="286" t="s">
        <v>291</v>
      </c>
      <c r="G37" s="187" t="s">
        <v>291</v>
      </c>
      <c r="H37" s="187" t="s">
        <v>291</v>
      </c>
      <c r="I37" s="186" t="s">
        <v>291</v>
      </c>
    </row>
    <row r="38" spans="1:9" ht="19.5" customHeight="1" x14ac:dyDescent="0.15">
      <c r="A38" s="11" t="s">
        <v>256</v>
      </c>
      <c r="B38" s="182">
        <v>2</v>
      </c>
      <c r="C38" s="182">
        <v>49</v>
      </c>
      <c r="D38" s="182">
        <v>3</v>
      </c>
      <c r="E38" s="182">
        <v>56</v>
      </c>
      <c r="F38" s="187">
        <v>1</v>
      </c>
      <c r="G38" s="187">
        <v>54</v>
      </c>
      <c r="H38" s="187" t="s">
        <v>291</v>
      </c>
      <c r="I38" s="186" t="s">
        <v>291</v>
      </c>
    </row>
    <row r="39" spans="1:9" ht="19.5" customHeight="1" x14ac:dyDescent="0.15">
      <c r="A39" s="11" t="s">
        <v>257</v>
      </c>
      <c r="B39" s="182">
        <v>1</v>
      </c>
      <c r="C39" s="182">
        <v>13</v>
      </c>
      <c r="D39" s="182">
        <v>2</v>
      </c>
      <c r="E39" s="182">
        <v>32</v>
      </c>
      <c r="F39" s="187" t="s">
        <v>291</v>
      </c>
      <c r="G39" s="187" t="s">
        <v>291</v>
      </c>
      <c r="H39" s="187" t="s">
        <v>291</v>
      </c>
      <c r="I39" s="186" t="s">
        <v>291</v>
      </c>
    </row>
    <row r="40" spans="1:9" s="195" customFormat="1" ht="19.5" customHeight="1" x14ac:dyDescent="0.15">
      <c r="A40" s="39" t="s">
        <v>27</v>
      </c>
      <c r="B40" s="193">
        <f t="shared" ref="B40:G40" si="0">SUM(B26:B39)</f>
        <v>42</v>
      </c>
      <c r="C40" s="193">
        <f t="shared" si="0"/>
        <v>1408</v>
      </c>
      <c r="D40" s="193">
        <f t="shared" si="0"/>
        <v>67</v>
      </c>
      <c r="E40" s="193">
        <f t="shared" si="0"/>
        <v>1908</v>
      </c>
      <c r="F40" s="193">
        <f t="shared" si="0"/>
        <v>24</v>
      </c>
      <c r="G40" s="193">
        <f t="shared" si="0"/>
        <v>765</v>
      </c>
      <c r="H40" s="193">
        <f>SUM(H26:H39)</f>
        <v>7</v>
      </c>
      <c r="I40" s="194">
        <f>SUM(I26:I39)</f>
        <v>151</v>
      </c>
    </row>
    <row r="41" spans="1:9" x14ac:dyDescent="0.15">
      <c r="A41" s="53" t="s">
        <v>118</v>
      </c>
      <c r="B41" s="53"/>
      <c r="C41" s="53"/>
      <c r="D41" s="22"/>
      <c r="E41" s="22"/>
      <c r="F41" s="8"/>
      <c r="G41" s="8"/>
      <c r="H41" s="8"/>
      <c r="I41" s="8"/>
    </row>
  </sheetData>
  <mergeCells count="14">
    <mergeCell ref="A1:K1"/>
    <mergeCell ref="A22:I22"/>
    <mergeCell ref="H23:I23"/>
    <mergeCell ref="A24:A25"/>
    <mergeCell ref="B24:C24"/>
    <mergeCell ref="D24:E24"/>
    <mergeCell ref="F24:G24"/>
    <mergeCell ref="H24:I24"/>
    <mergeCell ref="J3:K3"/>
    <mergeCell ref="A3:A4"/>
    <mergeCell ref="B3:C3"/>
    <mergeCell ref="D3:E3"/>
    <mergeCell ref="F3:G3"/>
    <mergeCell ref="H3:I3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29"/>
  <sheetViews>
    <sheetView view="pageBreakPreview" topLeftCell="A22" zoomScaleNormal="100" zoomScaleSheetLayoutView="100" workbookViewId="0">
      <selection activeCell="A27" sqref="A27"/>
    </sheetView>
  </sheetViews>
  <sheetFormatPr defaultRowHeight="12" x14ac:dyDescent="0.15"/>
  <cols>
    <col min="1" max="1" width="9.75" style="24" bestFit="1" customWidth="1"/>
    <col min="2" max="11" width="7.625" style="24" customWidth="1"/>
    <col min="12" max="12" width="6.75" style="24" customWidth="1"/>
    <col min="13" max="13" width="10" style="24" customWidth="1"/>
    <col min="14" max="14" width="9.25" style="24" customWidth="1"/>
    <col min="15" max="16" width="6.75" style="24" customWidth="1"/>
    <col min="17" max="16384" width="9" style="24"/>
  </cols>
  <sheetData>
    <row r="1" spans="1:16" ht="30" customHeight="1" x14ac:dyDescent="0.15">
      <c r="A1" s="687" t="s">
        <v>194</v>
      </c>
      <c r="B1" s="687"/>
      <c r="C1" s="687"/>
      <c r="D1" s="687"/>
      <c r="E1" s="687"/>
      <c r="F1" s="687"/>
      <c r="G1" s="687"/>
      <c r="H1" s="687"/>
      <c r="I1" s="687"/>
      <c r="J1" s="687"/>
      <c r="K1" s="687"/>
      <c r="L1" s="23"/>
    </row>
    <row r="2" spans="1:16" ht="16.5" customHeight="1" x14ac:dyDescent="0.15">
      <c r="A2" s="23"/>
      <c r="B2" s="23"/>
      <c r="C2" s="23"/>
      <c r="D2" s="23"/>
      <c r="E2" s="23"/>
      <c r="F2" s="23"/>
      <c r="G2" s="23"/>
      <c r="H2" s="23"/>
      <c r="I2" s="23"/>
      <c r="J2" s="23"/>
      <c r="K2" s="427" t="s">
        <v>195</v>
      </c>
      <c r="L2" s="23"/>
    </row>
    <row r="3" spans="1:16" ht="30" customHeight="1" x14ac:dyDescent="0.15">
      <c r="A3" s="688" t="s">
        <v>346</v>
      </c>
      <c r="B3" s="689" t="s">
        <v>196</v>
      </c>
      <c r="C3" s="689"/>
      <c r="D3" s="689" t="s">
        <v>197</v>
      </c>
      <c r="E3" s="689"/>
      <c r="F3" s="689" t="s">
        <v>198</v>
      </c>
      <c r="G3" s="689"/>
      <c r="H3" s="690" t="s">
        <v>264</v>
      </c>
      <c r="I3" s="689"/>
      <c r="J3" s="689" t="s">
        <v>199</v>
      </c>
      <c r="K3" s="691"/>
      <c r="L3" s="23"/>
    </row>
    <row r="4" spans="1:16" ht="30" customHeight="1" x14ac:dyDescent="0.15">
      <c r="A4" s="688"/>
      <c r="B4" s="177" t="s">
        <v>13</v>
      </c>
      <c r="C4" s="177" t="s">
        <v>200</v>
      </c>
      <c r="D4" s="177" t="s">
        <v>13</v>
      </c>
      <c r="E4" s="177" t="s">
        <v>200</v>
      </c>
      <c r="F4" s="177" t="s">
        <v>13</v>
      </c>
      <c r="G4" s="177" t="s">
        <v>200</v>
      </c>
      <c r="H4" s="177" t="s">
        <v>13</v>
      </c>
      <c r="I4" s="177" t="s">
        <v>200</v>
      </c>
      <c r="J4" s="177" t="s">
        <v>13</v>
      </c>
      <c r="K4" s="178" t="s">
        <v>200</v>
      </c>
      <c r="L4" s="23"/>
      <c r="M4" s="70"/>
      <c r="N4" s="70"/>
    </row>
    <row r="5" spans="1:16" s="99" customFormat="1" ht="30" customHeight="1" x14ac:dyDescent="0.15">
      <c r="A5" s="38" t="s">
        <v>399</v>
      </c>
      <c r="B5" s="56">
        <v>173</v>
      </c>
      <c r="C5" s="56">
        <v>65693</v>
      </c>
      <c r="D5" s="111">
        <v>183</v>
      </c>
      <c r="E5" s="111">
        <v>26571</v>
      </c>
      <c r="F5" s="111">
        <v>209</v>
      </c>
      <c r="G5" s="112">
        <v>6490</v>
      </c>
      <c r="H5" s="56">
        <v>303</v>
      </c>
      <c r="I5" s="111">
        <v>12578</v>
      </c>
      <c r="J5" s="112">
        <v>225</v>
      </c>
      <c r="K5" s="57">
        <v>11390</v>
      </c>
      <c r="L5" s="23"/>
      <c r="M5" s="125"/>
      <c r="N5" s="125"/>
      <c r="O5" s="24"/>
      <c r="P5" s="24"/>
    </row>
    <row r="6" spans="1:16" s="99" customFormat="1" ht="30" customHeight="1" x14ac:dyDescent="0.15">
      <c r="A6" s="38">
        <v>26</v>
      </c>
      <c r="B6" s="56">
        <v>173</v>
      </c>
      <c r="C6" s="56">
        <v>69784</v>
      </c>
      <c r="D6" s="111">
        <v>170</v>
      </c>
      <c r="E6" s="111">
        <v>24413</v>
      </c>
      <c r="F6" s="111">
        <v>226</v>
      </c>
      <c r="G6" s="112">
        <v>6537</v>
      </c>
      <c r="H6" s="56">
        <v>253</v>
      </c>
      <c r="I6" s="111">
        <v>9505</v>
      </c>
      <c r="J6" s="112">
        <v>224</v>
      </c>
      <c r="K6" s="57">
        <v>12685</v>
      </c>
      <c r="L6" s="23"/>
      <c r="M6" s="125"/>
      <c r="N6" s="125"/>
      <c r="O6" s="24"/>
      <c r="P6" s="24"/>
    </row>
    <row r="7" spans="1:16" s="99" customFormat="1" ht="30" customHeight="1" x14ac:dyDescent="0.15">
      <c r="A7" s="38">
        <v>27</v>
      </c>
      <c r="B7" s="56">
        <v>171</v>
      </c>
      <c r="C7" s="56">
        <v>58944</v>
      </c>
      <c r="D7" s="111">
        <v>184</v>
      </c>
      <c r="E7" s="111">
        <v>25984</v>
      </c>
      <c r="F7" s="111">
        <v>210</v>
      </c>
      <c r="G7" s="112">
        <v>6056</v>
      </c>
      <c r="H7" s="56">
        <v>258</v>
      </c>
      <c r="I7" s="111">
        <v>9739</v>
      </c>
      <c r="J7" s="112">
        <v>203</v>
      </c>
      <c r="K7" s="57">
        <v>10498</v>
      </c>
      <c r="L7" s="23"/>
      <c r="M7" s="125"/>
      <c r="N7" s="125"/>
      <c r="O7" s="24"/>
      <c r="P7" s="24"/>
    </row>
    <row r="8" spans="1:16" s="99" customFormat="1" ht="30" customHeight="1" x14ac:dyDescent="0.15">
      <c r="A8" s="38">
        <v>28</v>
      </c>
      <c r="B8" s="56">
        <v>178</v>
      </c>
      <c r="C8" s="56">
        <v>62483</v>
      </c>
      <c r="D8" s="111">
        <v>195</v>
      </c>
      <c r="E8" s="111">
        <v>29764</v>
      </c>
      <c r="F8" s="111">
        <v>227</v>
      </c>
      <c r="G8" s="112">
        <v>6116</v>
      </c>
      <c r="H8" s="56">
        <v>246</v>
      </c>
      <c r="I8" s="111">
        <v>12026</v>
      </c>
      <c r="J8" s="112">
        <v>195</v>
      </c>
      <c r="K8" s="57">
        <v>10494</v>
      </c>
      <c r="L8" s="23"/>
      <c r="M8" s="125"/>
      <c r="N8" s="125"/>
      <c r="O8" s="24"/>
      <c r="P8" s="24"/>
    </row>
    <row r="9" spans="1:16" s="338" customFormat="1" ht="30" customHeight="1" x14ac:dyDescent="0.15">
      <c r="A9" s="332">
        <v>29</v>
      </c>
      <c r="B9" s="333">
        <v>180</v>
      </c>
      <c r="C9" s="333">
        <v>61130</v>
      </c>
      <c r="D9" s="334">
        <v>185</v>
      </c>
      <c r="E9" s="334">
        <v>24722</v>
      </c>
      <c r="F9" s="334">
        <v>182</v>
      </c>
      <c r="G9" s="335">
        <v>6401</v>
      </c>
      <c r="H9" s="333">
        <v>284</v>
      </c>
      <c r="I9" s="334">
        <v>13537</v>
      </c>
      <c r="J9" s="335">
        <v>191</v>
      </c>
      <c r="K9" s="336">
        <v>8502</v>
      </c>
      <c r="L9" s="337"/>
      <c r="M9" s="175"/>
      <c r="N9" s="175"/>
    </row>
    <row r="10" spans="1:16" s="99" customFormat="1" ht="30" customHeight="1" x14ac:dyDescent="0.15">
      <c r="A10" s="25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329"/>
      <c r="M10" s="330"/>
      <c r="N10" s="330"/>
    </row>
    <row r="11" spans="1:16" ht="30" customHeight="1" x14ac:dyDescent="0.15">
      <c r="A11" s="692" t="s">
        <v>346</v>
      </c>
      <c r="B11" s="685" t="s">
        <v>201</v>
      </c>
      <c r="C11" s="685"/>
      <c r="D11" s="685" t="s">
        <v>202</v>
      </c>
      <c r="E11" s="685"/>
      <c r="F11" s="685" t="s">
        <v>203</v>
      </c>
      <c r="G11" s="685"/>
      <c r="H11" s="685" t="s">
        <v>12</v>
      </c>
      <c r="I11" s="685"/>
      <c r="J11" s="685" t="s">
        <v>204</v>
      </c>
      <c r="K11" s="686"/>
      <c r="L11" s="23"/>
    </row>
    <row r="12" spans="1:16" ht="30" customHeight="1" x14ac:dyDescent="0.15">
      <c r="A12" s="692"/>
      <c r="B12" s="177" t="s">
        <v>13</v>
      </c>
      <c r="C12" s="177" t="s">
        <v>200</v>
      </c>
      <c r="D12" s="177" t="s">
        <v>13</v>
      </c>
      <c r="E12" s="177" t="s">
        <v>200</v>
      </c>
      <c r="F12" s="177" t="s">
        <v>13</v>
      </c>
      <c r="G12" s="177" t="s">
        <v>200</v>
      </c>
      <c r="H12" s="177" t="s">
        <v>13</v>
      </c>
      <c r="I12" s="177" t="s">
        <v>200</v>
      </c>
      <c r="J12" s="177" t="s">
        <v>13</v>
      </c>
      <c r="K12" s="178" t="s">
        <v>200</v>
      </c>
      <c r="L12" s="23"/>
    </row>
    <row r="13" spans="1:16" s="101" customFormat="1" ht="30" customHeight="1" x14ac:dyDescent="0.15">
      <c r="A13" s="38" t="s">
        <v>399</v>
      </c>
      <c r="B13" s="55">
        <v>229</v>
      </c>
      <c r="C13" s="55">
        <v>4260</v>
      </c>
      <c r="D13" s="54">
        <v>167</v>
      </c>
      <c r="E13" s="23">
        <v>1269</v>
      </c>
      <c r="F13" s="54">
        <v>95</v>
      </c>
      <c r="G13" s="54">
        <v>1357</v>
      </c>
      <c r="H13" s="110" t="s">
        <v>22</v>
      </c>
      <c r="I13" s="124" t="s">
        <v>22</v>
      </c>
      <c r="J13" s="55">
        <v>225</v>
      </c>
      <c r="K13" s="55">
        <v>1422</v>
      </c>
      <c r="L13" s="26"/>
      <c r="M13" s="125"/>
      <c r="N13" s="125"/>
      <c r="O13" s="100"/>
      <c r="P13" s="100"/>
    </row>
    <row r="14" spans="1:16" s="101" customFormat="1" ht="30" customHeight="1" x14ac:dyDescent="0.15">
      <c r="A14" s="38">
        <v>26</v>
      </c>
      <c r="B14" s="55">
        <v>194</v>
      </c>
      <c r="C14" s="55">
        <v>3781</v>
      </c>
      <c r="D14" s="54">
        <v>158</v>
      </c>
      <c r="E14" s="23">
        <v>1934</v>
      </c>
      <c r="F14" s="54">
        <v>70</v>
      </c>
      <c r="G14" s="54">
        <v>985</v>
      </c>
      <c r="H14" s="110" t="s">
        <v>22</v>
      </c>
      <c r="I14" s="124" t="s">
        <v>22</v>
      </c>
      <c r="J14" s="55">
        <v>254</v>
      </c>
      <c r="K14" s="55">
        <v>1712</v>
      </c>
      <c r="L14" s="26"/>
      <c r="M14" s="125"/>
      <c r="N14" s="125"/>
      <c r="O14" s="100"/>
      <c r="P14" s="100"/>
    </row>
    <row r="15" spans="1:16" s="101" customFormat="1" ht="30" customHeight="1" x14ac:dyDescent="0.15">
      <c r="A15" s="38">
        <v>27</v>
      </c>
      <c r="B15" s="55">
        <v>186</v>
      </c>
      <c r="C15" s="55">
        <v>3108</v>
      </c>
      <c r="D15" s="54">
        <v>184</v>
      </c>
      <c r="E15" s="23">
        <v>1723</v>
      </c>
      <c r="F15" s="54">
        <v>76</v>
      </c>
      <c r="G15" s="54">
        <v>856</v>
      </c>
      <c r="H15" s="110" t="s">
        <v>22</v>
      </c>
      <c r="I15" s="124" t="s">
        <v>22</v>
      </c>
      <c r="J15" s="55">
        <v>253</v>
      </c>
      <c r="K15" s="55">
        <v>2257</v>
      </c>
      <c r="L15" s="26"/>
      <c r="M15" s="125"/>
      <c r="N15" s="125"/>
      <c r="O15" s="100"/>
      <c r="P15" s="100"/>
    </row>
    <row r="16" spans="1:16" s="101" customFormat="1" ht="30" customHeight="1" x14ac:dyDescent="0.15">
      <c r="A16" s="38">
        <v>28</v>
      </c>
      <c r="B16" s="55">
        <v>192</v>
      </c>
      <c r="C16" s="55">
        <v>3504</v>
      </c>
      <c r="D16" s="54">
        <v>226</v>
      </c>
      <c r="E16" s="23">
        <v>2194</v>
      </c>
      <c r="F16" s="54">
        <v>69</v>
      </c>
      <c r="G16" s="54">
        <v>920</v>
      </c>
      <c r="H16" s="110" t="s">
        <v>22</v>
      </c>
      <c r="I16" s="124" t="s">
        <v>22</v>
      </c>
      <c r="J16" s="55">
        <v>286</v>
      </c>
      <c r="K16" s="55">
        <v>2503</v>
      </c>
      <c r="L16" s="26"/>
      <c r="M16" s="125"/>
      <c r="N16" s="125"/>
      <c r="O16" s="100"/>
      <c r="P16" s="100"/>
    </row>
    <row r="17" spans="1:16" s="340" customFormat="1" ht="30" customHeight="1" x14ac:dyDescent="0.15">
      <c r="A17" s="332">
        <v>29</v>
      </c>
      <c r="B17" s="311">
        <v>187</v>
      </c>
      <c r="C17" s="311">
        <v>3279</v>
      </c>
      <c r="D17" s="310">
        <v>234</v>
      </c>
      <c r="E17" s="309">
        <v>1847</v>
      </c>
      <c r="F17" s="310">
        <v>75</v>
      </c>
      <c r="G17" s="310">
        <v>725</v>
      </c>
      <c r="H17" s="478" t="s">
        <v>345</v>
      </c>
      <c r="I17" s="477" t="s">
        <v>345</v>
      </c>
      <c r="J17" s="311">
        <v>313</v>
      </c>
      <c r="K17" s="311">
        <v>2210</v>
      </c>
      <c r="L17" s="339"/>
      <c r="M17" s="175"/>
      <c r="N17" s="175"/>
    </row>
    <row r="18" spans="1:16" s="101" customFormat="1" ht="30" customHeight="1" x14ac:dyDescent="0.15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6"/>
      <c r="M18" s="125"/>
      <c r="N18" s="125"/>
      <c r="O18" s="100"/>
      <c r="P18" s="100"/>
    </row>
    <row r="19" spans="1:16" s="101" customFormat="1" ht="30" customHeight="1" x14ac:dyDescent="0.15">
      <c r="A19" s="681" t="s">
        <v>11</v>
      </c>
      <c r="B19" s="683" t="s">
        <v>205</v>
      </c>
      <c r="C19" s="683"/>
      <c r="D19" s="683" t="s">
        <v>206</v>
      </c>
      <c r="E19" s="683"/>
      <c r="F19" s="683" t="s">
        <v>207</v>
      </c>
      <c r="G19" s="683"/>
      <c r="H19" s="683" t="s">
        <v>21</v>
      </c>
      <c r="I19" s="684"/>
      <c r="J19" s="23"/>
      <c r="K19" s="23"/>
      <c r="L19" s="331"/>
      <c r="M19" s="330"/>
      <c r="N19" s="330"/>
    </row>
    <row r="20" spans="1:16" ht="30" customHeight="1" x14ac:dyDescent="0.15">
      <c r="A20" s="682"/>
      <c r="B20" s="177" t="s">
        <v>13</v>
      </c>
      <c r="C20" s="177" t="s">
        <v>200</v>
      </c>
      <c r="D20" s="177" t="s">
        <v>13</v>
      </c>
      <c r="E20" s="177" t="s">
        <v>200</v>
      </c>
      <c r="F20" s="177" t="s">
        <v>13</v>
      </c>
      <c r="G20" s="177" t="s">
        <v>200</v>
      </c>
      <c r="H20" s="177" t="s">
        <v>13</v>
      </c>
      <c r="I20" s="178" t="s">
        <v>200</v>
      </c>
      <c r="J20" s="23"/>
      <c r="K20" s="23"/>
      <c r="L20" s="23"/>
    </row>
    <row r="21" spans="1:16" ht="30" customHeight="1" x14ac:dyDescent="0.15">
      <c r="A21" s="25" t="s">
        <v>400</v>
      </c>
      <c r="B21" s="69" t="s">
        <v>22</v>
      </c>
      <c r="C21" s="69" t="s">
        <v>22</v>
      </c>
      <c r="D21" s="54">
        <v>213</v>
      </c>
      <c r="E21" s="113">
        <v>5840</v>
      </c>
      <c r="F21" s="113">
        <v>9</v>
      </c>
      <c r="G21" s="23">
        <v>300</v>
      </c>
      <c r="H21" s="54">
        <v>2031</v>
      </c>
      <c r="I21" s="55">
        <v>137170</v>
      </c>
      <c r="M21" s="125"/>
      <c r="N21" s="125"/>
      <c r="O21" s="125"/>
      <c r="P21" s="125"/>
    </row>
    <row r="22" spans="1:16" s="99" customFormat="1" ht="30" customHeight="1" x14ac:dyDescent="0.15">
      <c r="A22" s="25">
        <v>26</v>
      </c>
      <c r="B22" s="69" t="s">
        <v>22</v>
      </c>
      <c r="C22" s="69" t="s">
        <v>22</v>
      </c>
      <c r="D22" s="54">
        <v>195</v>
      </c>
      <c r="E22" s="113">
        <v>5977</v>
      </c>
      <c r="F22" s="113">
        <v>5</v>
      </c>
      <c r="G22" s="23">
        <v>147</v>
      </c>
      <c r="H22" s="54">
        <v>1922</v>
      </c>
      <c r="I22" s="55">
        <v>137460</v>
      </c>
      <c r="J22" s="24"/>
      <c r="K22" s="24"/>
      <c r="L22" s="24"/>
      <c r="M22" s="125"/>
      <c r="N22" s="125"/>
      <c r="O22" s="125"/>
      <c r="P22" s="125"/>
    </row>
    <row r="23" spans="1:16" s="99" customFormat="1" ht="30" customHeight="1" x14ac:dyDescent="0.15">
      <c r="A23" s="25">
        <v>27</v>
      </c>
      <c r="B23" s="69" t="s">
        <v>22</v>
      </c>
      <c r="C23" s="69" t="s">
        <v>22</v>
      </c>
      <c r="D23" s="54">
        <v>184</v>
      </c>
      <c r="E23" s="113">
        <v>5109</v>
      </c>
      <c r="F23" s="113">
        <v>5</v>
      </c>
      <c r="G23" s="23">
        <v>135</v>
      </c>
      <c r="H23" s="54">
        <v>1914</v>
      </c>
      <c r="I23" s="55">
        <v>124409</v>
      </c>
      <c r="J23" s="24"/>
      <c r="K23" s="24"/>
      <c r="L23" s="24"/>
      <c r="M23" s="125"/>
      <c r="N23" s="125"/>
      <c r="O23" s="125"/>
      <c r="P23" s="125"/>
    </row>
    <row r="24" spans="1:16" s="99" customFormat="1" ht="30" customHeight="1" x14ac:dyDescent="0.15">
      <c r="A24" s="25">
        <v>28</v>
      </c>
      <c r="B24" s="69" t="s">
        <v>22</v>
      </c>
      <c r="C24" s="69" t="s">
        <v>22</v>
      </c>
      <c r="D24" s="54">
        <v>220</v>
      </c>
      <c r="E24" s="113">
        <v>5742</v>
      </c>
      <c r="F24" s="113">
        <v>7</v>
      </c>
      <c r="G24" s="23">
        <v>166</v>
      </c>
      <c r="H24" s="54">
        <v>2041</v>
      </c>
      <c r="I24" s="55">
        <v>135912</v>
      </c>
      <c r="J24" s="24"/>
      <c r="K24" s="24"/>
      <c r="L24" s="24"/>
      <c r="M24" s="125"/>
      <c r="N24" s="125"/>
      <c r="O24" s="125"/>
      <c r="P24" s="125"/>
    </row>
    <row r="25" spans="1:16" s="338" customFormat="1" ht="30" customHeight="1" x14ac:dyDescent="0.15">
      <c r="A25" s="341">
        <v>29</v>
      </c>
      <c r="B25" s="285" t="s">
        <v>345</v>
      </c>
      <c r="C25" s="285" t="s">
        <v>345</v>
      </c>
      <c r="D25" s="310">
        <v>193</v>
      </c>
      <c r="E25" s="342">
        <v>5242</v>
      </c>
      <c r="F25" s="342">
        <v>5</v>
      </c>
      <c r="G25" s="309">
        <v>90</v>
      </c>
      <c r="H25" s="310">
        <v>2029</v>
      </c>
      <c r="I25" s="311">
        <v>127685</v>
      </c>
      <c r="M25" s="175"/>
      <c r="N25" s="175"/>
      <c r="O25" s="175"/>
      <c r="P25" s="175"/>
    </row>
    <row r="26" spans="1:16" s="99" customFormat="1" ht="15.75" customHeight="1" x14ac:dyDescent="0.15">
      <c r="A26" s="534" t="s">
        <v>265</v>
      </c>
      <c r="B26" s="534"/>
      <c r="C26" s="534"/>
      <c r="D26" s="534"/>
      <c r="E26" s="534"/>
      <c r="F26" s="24"/>
      <c r="G26" s="24"/>
      <c r="H26" s="24"/>
      <c r="I26" s="24"/>
      <c r="L26" s="24"/>
      <c r="M26"/>
      <c r="N26"/>
      <c r="O26"/>
      <c r="P26"/>
    </row>
    <row r="27" spans="1:16" s="99" customFormat="1" ht="15.75" customHeight="1" x14ac:dyDescent="0.15">
      <c r="A27" s="100" t="s">
        <v>328</v>
      </c>
      <c r="B27" s="100"/>
      <c r="C27" s="100"/>
      <c r="D27" s="100"/>
      <c r="E27" s="100"/>
      <c r="F27" s="100"/>
      <c r="G27" s="100"/>
      <c r="H27" s="24"/>
      <c r="I27" s="24"/>
      <c r="J27" s="24"/>
      <c r="K27" s="24"/>
      <c r="L27" s="24"/>
      <c r="M27"/>
      <c r="N27"/>
      <c r="O27"/>
      <c r="P27"/>
    </row>
    <row r="28" spans="1:16" s="123" customFormat="1" ht="30" customHeight="1" x14ac:dyDescent="0.15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M28" s="122"/>
      <c r="N28" s="122"/>
      <c r="O28" s="122"/>
      <c r="P28" s="122"/>
    </row>
    <row r="29" spans="1:16" ht="17.25" customHeight="1" x14ac:dyDescent="0.15"/>
  </sheetData>
  <mergeCells count="18">
    <mergeCell ref="J11:K11"/>
    <mergeCell ref="A1:K1"/>
    <mergeCell ref="A3:A4"/>
    <mergeCell ref="B3:C3"/>
    <mergeCell ref="D3:E3"/>
    <mergeCell ref="F3:G3"/>
    <mergeCell ref="H3:I3"/>
    <mergeCell ref="J3:K3"/>
    <mergeCell ref="A11:A12"/>
    <mergeCell ref="B11:C11"/>
    <mergeCell ref="D11:E11"/>
    <mergeCell ref="F11:G11"/>
    <mergeCell ref="H11:I11"/>
    <mergeCell ref="A19:A20"/>
    <mergeCell ref="B19:C19"/>
    <mergeCell ref="D19:E19"/>
    <mergeCell ref="F19:G19"/>
    <mergeCell ref="H19:I19"/>
  </mergeCells>
  <phoneticPr fontId="2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11</vt:i4>
      </vt:variant>
    </vt:vector>
  </HeadingPairs>
  <TitlesOfParts>
    <vt:vector size="25" baseType="lpstr">
      <vt:lpstr>15 教育・文化</vt:lpstr>
      <vt:lpstr>27表、28表</vt:lpstr>
      <vt:lpstr>29表 図書館別貸出点数の推移</vt:lpstr>
      <vt:lpstr>15-1、15-2</vt:lpstr>
      <vt:lpstr>15‐3 市内小中学校の概況</vt:lpstr>
      <vt:lpstr>15‐4、15-5、15-6、15-7、15-8</vt:lpstr>
      <vt:lpstr>15‐9、15‐10、15‐11</vt:lpstr>
      <vt:lpstr>15‐12、15-13</vt:lpstr>
      <vt:lpstr>15‐14 市民文化センター施設利用状況</vt:lpstr>
      <vt:lpstr>15‐15 体育施設利用状況</vt:lpstr>
      <vt:lpstr>15‐16、15-17、15-18</vt:lpstr>
      <vt:lpstr>15‐19、15-20</vt:lpstr>
      <vt:lpstr>15‐21、15-22</vt:lpstr>
      <vt:lpstr>15‐23、15-24</vt:lpstr>
      <vt:lpstr>'15 教育・文化'!Print_Area</vt:lpstr>
      <vt:lpstr>'15-1、15-2'!Print_Area</vt:lpstr>
      <vt:lpstr>'15‐12、15-13'!Print_Area</vt:lpstr>
      <vt:lpstr>'15‐14 市民文化センター施設利用状況'!Print_Area</vt:lpstr>
      <vt:lpstr>'15‐15 体育施設利用状況'!Print_Area</vt:lpstr>
      <vt:lpstr>'15‐23、15-24'!Print_Area</vt:lpstr>
      <vt:lpstr>'15‐3 市内小中学校の概況'!Print_Area</vt:lpstr>
      <vt:lpstr>'15‐4、15-5、15-6、15-7、15-8'!Print_Area</vt:lpstr>
      <vt:lpstr>'15‐9、15‐10、15‐11'!Print_Area</vt:lpstr>
      <vt:lpstr>'27表、28表'!Print_Area</vt:lpstr>
      <vt:lpstr>'29表 図書館別貸出点数の推移'!Print_Area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髙津戸　香</dc:creator>
  <cp:lastModifiedBy>鈴木　希</cp:lastModifiedBy>
  <cp:lastPrinted>2019-03-26T07:20:27Z</cp:lastPrinted>
  <dcterms:created xsi:type="dcterms:W3CDTF">1997-01-08T22:48:59Z</dcterms:created>
  <dcterms:modified xsi:type="dcterms:W3CDTF">2019-03-26T07:20:48Z</dcterms:modified>
</cp:coreProperties>
</file>