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7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8.xml" ContentType="application/vnd.openxmlformats-officedocument.drawing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990" windowHeight="11985" tabRatio="779" activeTab="0"/>
  </bookViews>
  <sheets>
    <sheet name="図１" sheetId="1" r:id="rId1"/>
    <sheet name="図２・３・4" sheetId="2" r:id="rId2"/>
    <sheet name="図５・６・７ " sheetId="3" r:id="rId3"/>
    <sheet name="1表" sheetId="4" r:id="rId4"/>
    <sheet name="2,3表" sheetId="5" r:id="rId5"/>
    <sheet name="4表" sheetId="6" r:id="rId6"/>
    <sheet name="5,6表" sheetId="7" r:id="rId7"/>
    <sheet name="７表" sheetId="8" r:id="rId8"/>
    <sheet name="8,9表" sheetId="9" r:id="rId9"/>
    <sheet name="10表" sheetId="10" r:id="rId10"/>
    <sheet name="11,12表" sheetId="11" r:id="rId11"/>
    <sheet name="13表" sheetId="12" r:id="rId12"/>
    <sheet name="14,15表" sheetId="13" r:id="rId13"/>
    <sheet name="16表" sheetId="14" r:id="rId14"/>
    <sheet name="17表" sheetId="15" r:id="rId15"/>
  </sheets>
  <definedNames>
    <definedName name="_xlnm.Print_Area" localSheetId="9">'10表'!$A$1:$H$28</definedName>
    <definedName name="_xlnm.Print_Area" localSheetId="11">'13表'!$A$1:$H$28</definedName>
    <definedName name="_xlnm.Print_Area" localSheetId="13">'16表'!$A$1:$H$28</definedName>
    <definedName name="_xlnm.Print_Area" localSheetId="14">'17表'!$A$1:$E$17</definedName>
    <definedName name="_xlnm.Print_Area" localSheetId="3">'1表'!$A$1:$F$22</definedName>
    <definedName name="_xlnm.Print_Area" localSheetId="5">'4表'!$A$1:$H$28</definedName>
    <definedName name="_xlnm.Print_Area" localSheetId="7">'７表'!$A$1:$H$28</definedName>
    <definedName name="_xlnm.Print_Area" localSheetId="0">'図１'!$A$1:$I$46</definedName>
    <definedName name="_xlnm.Print_Area" localSheetId="1">'図２・３・4'!$A$1:$G$57</definedName>
    <definedName name="_xlnm.Print_Area" localSheetId="2">'図５・６・７ '!$A$1:$I$57</definedName>
  </definedNames>
  <calcPr fullCalcOnLoad="1"/>
</workbook>
</file>

<file path=xl/sharedStrings.xml><?xml version="1.0" encoding="utf-8"?>
<sst xmlns="http://schemas.openxmlformats.org/spreadsheetml/2006/main" count="565" uniqueCount="181">
  <si>
    <t>構成比(%)</t>
  </si>
  <si>
    <t>従業者数</t>
  </si>
  <si>
    <t>構成比(%)</t>
  </si>
  <si>
    <t>構成比(%)</t>
  </si>
  <si>
    <t>4～9</t>
  </si>
  <si>
    <t>付加価値額</t>
  </si>
  <si>
    <t>万円</t>
  </si>
  <si>
    <t>従業者1人あたり</t>
  </si>
  <si>
    <t>付加価値率</t>
  </si>
  <si>
    <t>増減(人)</t>
  </si>
  <si>
    <t>総    数</t>
  </si>
  <si>
    <t>事業所数</t>
  </si>
  <si>
    <t>従業者数</t>
  </si>
  <si>
    <t>単位</t>
  </si>
  <si>
    <t>増減率(％)</t>
  </si>
  <si>
    <t>所</t>
  </si>
  <si>
    <t>人</t>
  </si>
  <si>
    <t>１事業所あたり
製造品出荷額等</t>
  </si>
  <si>
    <t>従業者１人あたり
製造品出荷額等</t>
  </si>
  <si>
    <t>指    数</t>
  </si>
  <si>
    <t>規     模
（人）</t>
  </si>
  <si>
    <t>(所）</t>
  </si>
  <si>
    <t>増減（所）</t>
  </si>
  <si>
    <t>増減率(%)</t>
  </si>
  <si>
    <t>産業中分類</t>
  </si>
  <si>
    <t>増減 (所)</t>
  </si>
  <si>
    <t>１事業所あたり</t>
  </si>
  <si>
    <t>(人）</t>
  </si>
  <si>
    <t>製 造 品
出荷額等</t>
  </si>
  <si>
    <t>１事業所
あ た り</t>
  </si>
  <si>
    <t>従 業 者
１人あたり</t>
  </si>
  <si>
    <t>規   模
（人）</t>
  </si>
  <si>
    <t>(万円）</t>
  </si>
  <si>
    <t>増減(万円)</t>
  </si>
  <si>
    <t>第10表　産業中分類別製造品出荷額等</t>
  </si>
  <si>
    <t>産業中分類</t>
  </si>
  <si>
    <t>10～19</t>
  </si>
  <si>
    <t>20～29</t>
  </si>
  <si>
    <t>30～99</t>
  </si>
  <si>
    <t xml:space="preserve">(単位：万円、％) </t>
  </si>
  <si>
    <t>-</t>
  </si>
  <si>
    <t>第3表　従業者規模別事業所数　　　　　　　　</t>
  </si>
  <si>
    <t>第4表　産業中分類別事業所数　</t>
  </si>
  <si>
    <t>第5表  年次別従業者数　　</t>
  </si>
  <si>
    <t>第6表　従業者規模別従業者数</t>
  </si>
  <si>
    <t>第7表　産業中分類別従業者数　</t>
  </si>
  <si>
    <t>第8表　年次別製造品出荷額等　　</t>
  </si>
  <si>
    <t>第9表　従業者規模別製造品出荷額等</t>
  </si>
  <si>
    <t>2　　事　業　所　数</t>
  </si>
  <si>
    <t>1　　概　　況　　</t>
  </si>
  <si>
    <t>3　　従　業　者　数</t>
  </si>
  <si>
    <t>4　　製造品出荷額等</t>
  </si>
  <si>
    <t>区    分</t>
  </si>
  <si>
    <t>区分</t>
  </si>
  <si>
    <t>従業者</t>
  </si>
  <si>
    <t>構成比(%)</t>
  </si>
  <si>
    <t>総    数</t>
  </si>
  <si>
    <t>4 ～ 9</t>
  </si>
  <si>
    <t>(注）従業員30人以上の事業所。</t>
  </si>
  <si>
    <t>第11表　年次別付加価値額　</t>
  </si>
  <si>
    <t>第12表　従業者規模別付加価値額</t>
  </si>
  <si>
    <t>第1表　　指　　標</t>
  </si>
  <si>
    <t>事業所数</t>
  </si>
  <si>
    <t>５　　付加価値額</t>
  </si>
  <si>
    <t>食料品</t>
  </si>
  <si>
    <t>飲料・たばこ</t>
  </si>
  <si>
    <t>繊 維</t>
  </si>
  <si>
    <t>木 材</t>
  </si>
  <si>
    <t>家 具</t>
  </si>
  <si>
    <t>パルプ・紙</t>
  </si>
  <si>
    <t>印　　刷</t>
  </si>
  <si>
    <t>化 学</t>
  </si>
  <si>
    <t>石油・石炭</t>
  </si>
  <si>
    <t>ゴ ム</t>
  </si>
  <si>
    <t>なめし革</t>
  </si>
  <si>
    <t>窯業・土石</t>
  </si>
  <si>
    <t>鉄 鋼</t>
  </si>
  <si>
    <t>非 鉄</t>
  </si>
  <si>
    <t>金 属</t>
  </si>
  <si>
    <t>はん用機械</t>
  </si>
  <si>
    <t>生産機械</t>
  </si>
  <si>
    <t>業務機械</t>
  </si>
  <si>
    <t>電子部品</t>
  </si>
  <si>
    <t>電気機械</t>
  </si>
  <si>
    <t>情報機械</t>
  </si>
  <si>
    <t>輸送機械</t>
  </si>
  <si>
    <t>その他</t>
  </si>
  <si>
    <t>X</t>
  </si>
  <si>
    <t>4～9</t>
  </si>
  <si>
    <t>指    数</t>
  </si>
  <si>
    <t>30人以上の事業所</t>
  </si>
  <si>
    <t>100～199</t>
  </si>
  <si>
    <t>200～299</t>
  </si>
  <si>
    <t>生産額(県ﾃﾞｰﾀより)</t>
  </si>
  <si>
    <t>-</t>
  </si>
  <si>
    <t>25年</t>
  </si>
  <si>
    <t>26年</t>
  </si>
  <si>
    <t>第13表  産業中分類別付加価値額</t>
  </si>
  <si>
    <t>第2表　年次別事業所数</t>
  </si>
  <si>
    <t xml:space="preserve">(単位：万円、％) </t>
  </si>
  <si>
    <t>製造品出荷額等(億円）
従　業　者　数　　　(人）</t>
  </si>
  <si>
    <t>製造品出荷額等</t>
  </si>
  <si>
    <t>している。</t>
  </si>
  <si>
    <t>対前回</t>
  </si>
  <si>
    <t>区分</t>
  </si>
  <si>
    <t>総    数</t>
  </si>
  <si>
    <t>10～19</t>
  </si>
  <si>
    <t>20～29</t>
  </si>
  <si>
    <t>30～99</t>
  </si>
  <si>
    <t>100～199</t>
  </si>
  <si>
    <t>200～299</t>
  </si>
  <si>
    <t>25年</t>
  </si>
  <si>
    <t>26年</t>
  </si>
  <si>
    <t>対前回比</t>
  </si>
  <si>
    <t>対前回比</t>
  </si>
  <si>
    <t>27年</t>
  </si>
  <si>
    <t>構成比(%)</t>
  </si>
  <si>
    <t>増減（万円）</t>
  </si>
  <si>
    <t>構成比(%)</t>
  </si>
  <si>
    <t>プラスチック</t>
  </si>
  <si>
    <t>対前回</t>
  </si>
  <si>
    <t>対前回</t>
  </si>
  <si>
    <t>対前回</t>
  </si>
  <si>
    <t>対前回</t>
  </si>
  <si>
    <t>対前回比</t>
  </si>
  <si>
    <t>対前回比</t>
  </si>
  <si>
    <t>第14表　年次別有形固定資産投資総額</t>
  </si>
  <si>
    <t>有形固定資産投資総額</t>
  </si>
  <si>
    <t>第15表　従業者規模別有形固定資産投資総額</t>
  </si>
  <si>
    <t>第16表　産業中分類別有形固定資産投資総額</t>
  </si>
  <si>
    <t>区分</t>
  </si>
  <si>
    <t>１事業所あたり
従業者数</t>
  </si>
  <si>
    <t>有形固定資産
投資総額</t>
  </si>
  <si>
    <r>
      <t>６　　有形固定資産投資総額</t>
    </r>
    <r>
      <rPr>
        <sz val="11"/>
        <rFont val="ＭＳ 明朝"/>
        <family val="1"/>
      </rPr>
      <t>（従業者30人以上の事業所）</t>
    </r>
  </si>
  <si>
    <r>
      <t>事業所･従業者数･製造品出荷額等の推移
　　　　　　　　　　　　　　　</t>
    </r>
    <r>
      <rPr>
        <sz val="14"/>
        <rFont val="ＭＳ Ｐゴシック"/>
        <family val="3"/>
      </rPr>
      <t>　（従業員4人以上の事業所）</t>
    </r>
  </si>
  <si>
    <t>（注）</t>
  </si>
  <si>
    <t>増減数</t>
  </si>
  <si>
    <t>27年</t>
  </si>
  <si>
    <t>28年</t>
  </si>
  <si>
    <t>平成28年</t>
  </si>
  <si>
    <t>平成27年</t>
  </si>
  <si>
    <t>平成26年</t>
  </si>
  <si>
    <t>平成25年</t>
  </si>
  <si>
    <r>
      <t>７　　誘致工場の推移</t>
    </r>
    <r>
      <rPr>
        <sz val="12"/>
        <rFont val="ＭＳ 明朝"/>
        <family val="1"/>
      </rPr>
      <t>（４人以上の事業所）</t>
    </r>
  </si>
  <si>
    <t>第17表　年次別誘致工場の推移</t>
  </si>
  <si>
    <t>年  次</t>
  </si>
  <si>
    <t>事業所数
（所）</t>
  </si>
  <si>
    <t>従業者数
（人）</t>
  </si>
  <si>
    <t>製造品出荷額等
（万円）</t>
  </si>
  <si>
    <t>有形固定資産投資額
（万円）</t>
  </si>
  <si>
    <t xml:space="preserve">300以上 </t>
  </si>
  <si>
    <t>300以上</t>
  </si>
  <si>
    <t>300以上</t>
  </si>
  <si>
    <t>300以上</t>
  </si>
  <si>
    <t>平成29年</t>
  </si>
  <si>
    <t>平成29年</t>
  </si>
  <si>
    <t>増加している。</t>
  </si>
  <si>
    <t>28年</t>
  </si>
  <si>
    <t>29年</t>
  </si>
  <si>
    <t>平成29年</t>
  </si>
  <si>
    <t>平成29年</t>
  </si>
  <si>
    <t>29年</t>
  </si>
  <si>
    <t>＊平成27年は、経済センサス-活動調査のため調査せず。</t>
  </si>
  <si>
    <t>平成30年</t>
  </si>
  <si>
    <t>平成30年</t>
  </si>
  <si>
    <t>　本市の工業の生産活動を見ると、事業所数は398事業所で、平成29年に比べ4事業所、</t>
  </si>
  <si>
    <t>1.0％増加している。</t>
  </si>
  <si>
    <t>　製造品出荷額は、4,423憶479万円で、平成29年に比べ132億6,661万円、3.1％</t>
  </si>
  <si>
    <t>　付加価値額は、1,722億822万円で、平成29年に比べ66億9,534万円、3.7％減少</t>
  </si>
  <si>
    <t>　有形固定資産投資総額は、164億2,739万円で、平成29年に比べ9,456万円、</t>
  </si>
  <si>
    <t>　従業者数は、14,273人で、平成29年に比べ214人、1.5％増加している。</t>
  </si>
  <si>
    <t>0.6％増加している。</t>
  </si>
  <si>
    <t>29年</t>
  </si>
  <si>
    <t>30年</t>
  </si>
  <si>
    <t xml:space="preserve"> (単位：所、％、指数：平成25年＝100）</t>
  </si>
  <si>
    <t>平成30年</t>
  </si>
  <si>
    <t xml:space="preserve"> (単位：人、％、指数：平成25年＝100）</t>
  </si>
  <si>
    <t>平成30年</t>
  </si>
  <si>
    <t xml:space="preserve"> (単位：万円、％、指数：平成25年＝100）</t>
  </si>
  <si>
    <t>30年</t>
  </si>
  <si>
    <t>平成23年の数値は、平成24年経済センサス-活動調査（事業所数・従業者数は平成24年2月1日現在、売上金額、費用等の経理事項は平成23年1年間）
平成27年の数値は、平成28年経済センサス-活動調査（事業所数・従業者数は平成28年6月1日現在、売上金額、費用等の経理事項は平成27年1年間）
平成28年の数値は、平成29年工業統計調査（事業所数・従業者数は平成29年6月1日現在、売上金額、費用等の経理事項は平成28年1年間）
平成29年の数値は、平成30年工業統計調査（事業所数・従業者数は平成30年6月1日現在、売上金額、費用等の経理事項は平成29年1年間）
平成30年の数値は、2019年工業統計調査（事業所数・従業者数は令和元年6月1日現在、売上金額、費用等の経理事項は平成30年1年間）
その他は工業統計調査（各年12月31日現在）による数値であり、調査年1年間の数値となる</t>
  </si>
</sst>
</file>

<file path=xl/styles.xml><?xml version="1.0" encoding="utf-8"?>
<styleSheet xmlns="http://schemas.openxmlformats.org/spreadsheetml/2006/main">
  <numFmts count="7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_);\(#,##0\)"/>
    <numFmt numFmtId="178" formatCode="#,##0.0_);\(#,##0.0\)"/>
    <numFmt numFmtId="179" formatCode="0.000000"/>
    <numFmt numFmtId="180" formatCode="0.00000"/>
    <numFmt numFmtId="181" formatCode="0.0000"/>
    <numFmt numFmtId="182" formatCode="0.000"/>
    <numFmt numFmtId="183" formatCode="#,##0.0"/>
    <numFmt numFmtId="184" formatCode="0_);\(0\)"/>
    <numFmt numFmtId="185" formatCode="0;&quot;△ &quot;0"/>
    <numFmt numFmtId="186" formatCode="0.0;&quot;△ &quot;0.0"/>
    <numFmt numFmtId="187" formatCode="0.0000000"/>
    <numFmt numFmtId="188" formatCode="0.0_);[Red]\(0.0\)"/>
    <numFmt numFmtId="189" formatCode="#,##0;&quot;△ &quot;#,##0"/>
    <numFmt numFmtId="190" formatCode="#,##0.0;[Red]\-#,##0.0"/>
    <numFmt numFmtId="191" formatCode="#,##0.0;&quot;△ &quot;#,##0.0"/>
    <numFmt numFmtId="192" formatCode="0.0_);\(0.0\)"/>
    <numFmt numFmtId="193" formatCode="0.000000000000_);[Red]\(0.000000000000\)"/>
    <numFmt numFmtId="194" formatCode="0.00000000000_);[Red]\(0.00000000000\)"/>
    <numFmt numFmtId="195" formatCode="0.0000000000_);[Red]\(0.0000000000\)"/>
    <numFmt numFmtId="196" formatCode="0.000000000_);[Red]\(0.000000000\)"/>
    <numFmt numFmtId="197" formatCode="0.00000000_);[Red]\(0.00000000\)"/>
    <numFmt numFmtId="198" formatCode="0.0000000_);[Red]\(0.0000000\)"/>
    <numFmt numFmtId="199" formatCode="0.000000_);[Red]\(0.000000\)"/>
    <numFmt numFmtId="200" formatCode="0.00000_);[Red]\(0.00000\)"/>
    <numFmt numFmtId="201" formatCode="0.0000_);[Red]\(0.0000\)"/>
    <numFmt numFmtId="202" formatCode="0.000_);[Red]\(0.000\)"/>
    <numFmt numFmtId="203" formatCode="0.00_);[Red]\(0.00\)"/>
    <numFmt numFmtId="204" formatCode="0.00000000"/>
    <numFmt numFmtId="205" formatCode="0.0%"/>
    <numFmt numFmtId="206" formatCode="[&lt;=999]000;000\-00"/>
    <numFmt numFmtId="207" formatCode="0_);[Red]\(0\)"/>
    <numFmt numFmtId="208" formatCode="0.000000000"/>
    <numFmt numFmtId="209" formatCode="#,##0.00;&quot;△ &quot;#,##0.00"/>
    <numFmt numFmtId="210" formatCode="0.0_ "/>
    <numFmt numFmtId="211" formatCode="0.00;&quot;△ &quot;0.00"/>
    <numFmt numFmtId="212" formatCode="#,##0_);[Red]\(#,##0\)"/>
    <numFmt numFmtId="213" formatCode="&quot;¥&quot;#,##0.0_);\(&quot;¥&quot;#,##0.0\)"/>
    <numFmt numFmtId="214" formatCode="0.0000000000000_);[Red]\(0.0000000000000\)"/>
    <numFmt numFmtId="215" formatCode="0.00000000000000_);[Red]\(0.00000000000000\)"/>
    <numFmt numFmtId="216" formatCode="0.000000000000000_);[Red]\(0.000000000000000\)"/>
    <numFmt numFmtId="217" formatCode="0.0000000000000000_);[Red]\(0.0000000000000000\)"/>
    <numFmt numFmtId="218" formatCode="#,##0.0_ "/>
    <numFmt numFmtId="219" formatCode="#,##0.0_ ;[Red]\-#,##0.0\ "/>
    <numFmt numFmtId="220" formatCode="#,##0_ "/>
    <numFmt numFmtId="221" formatCode="0.000%"/>
    <numFmt numFmtId="222" formatCode="&quot;Yes&quot;;&quot;Yes&quot;;&quot;No&quot;"/>
    <numFmt numFmtId="223" formatCode="&quot;True&quot;;&quot;True&quot;;&quot;False&quot;"/>
    <numFmt numFmtId="224" formatCode="&quot;On&quot;;&quot;On&quot;;&quot;Off&quot;"/>
    <numFmt numFmtId="225" formatCode="0_ "/>
    <numFmt numFmtId="226" formatCode="#,##0.0_);[Red]\(#,##0.0\)"/>
    <numFmt numFmtId="227" formatCode="0.0000_ "/>
    <numFmt numFmtId="228" formatCode="0.000_ "/>
    <numFmt numFmtId="229" formatCode="0.00_ "/>
    <numFmt numFmtId="230" formatCode="&quot;¥&quot;#,##0.0;[Red]&quot;¥&quot;\-#,##0.0"/>
    <numFmt numFmtId="231" formatCode="0.00_);\(0.00\)"/>
    <numFmt numFmtId="232" formatCode="#,##0_ ;[Red]\-#,##0\ "/>
    <numFmt numFmtId="233" formatCode="#,##0.000;[Red]\-#,##0.000"/>
    <numFmt numFmtId="234" formatCode="&quot;¥&quot;#,##0_);[Red]\(&quot;¥&quot;#,##0\)"/>
    <numFmt numFmtId="235" formatCode="[$€-2]\ #,##0.00_);[Red]\([$€-2]\ #,##0.00\)"/>
    <numFmt numFmtId="236" formatCode="#,##0,"/>
  </numFmts>
  <fonts count="64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8"/>
      <name val="ＭＳ 明朝"/>
      <family val="1"/>
    </font>
    <font>
      <sz val="11"/>
      <name val="ＭＳ 明朝"/>
      <family val="1"/>
    </font>
    <font>
      <sz val="12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2"/>
      <name val="ＭＳ 明朝"/>
      <family val="1"/>
    </font>
    <font>
      <sz val="12"/>
      <name val="ＭＳ Ｐ明朝"/>
      <family val="1"/>
    </font>
    <font>
      <sz val="10"/>
      <name val="ＭＳ 明朝"/>
      <family val="1"/>
    </font>
    <font>
      <sz val="14"/>
      <name val="ＭＳ 明朝"/>
      <family val="1"/>
    </font>
    <font>
      <sz val="9"/>
      <name val="ＭＳ 明朝"/>
      <family val="1"/>
    </font>
    <font>
      <sz val="10"/>
      <color indexed="8"/>
      <name val="ＭＳ Ｐゴシック"/>
      <family val="3"/>
    </font>
    <font>
      <sz val="10"/>
      <name val="ＭＳ Ｐゴシック"/>
      <family val="3"/>
    </font>
    <font>
      <sz val="24"/>
      <name val="ＭＳ Ｐゴシック"/>
      <family val="3"/>
    </font>
    <font>
      <sz val="20"/>
      <name val="ＭＳ Ｐ明朝"/>
      <family val="1"/>
    </font>
    <font>
      <sz val="9"/>
      <name val="ＭＳ Ｐゴシック"/>
      <family val="3"/>
    </font>
    <font>
      <sz val="12"/>
      <color indexed="10"/>
      <name val="ＭＳ 明朝"/>
      <family val="1"/>
    </font>
    <font>
      <b/>
      <sz val="18"/>
      <name val="ＭＳ 明朝"/>
      <family val="1"/>
    </font>
    <font>
      <sz val="14"/>
      <name val="ＭＳ Ｐゴシック"/>
      <family val="3"/>
    </font>
    <font>
      <sz val="7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name val="ＭＳ Ｐゴシック"/>
      <family val="3"/>
    </font>
    <font>
      <sz val="11"/>
      <color indexed="8"/>
      <name val="Calibri"/>
      <family val="2"/>
    </font>
    <font>
      <sz val="16"/>
      <color indexed="8"/>
      <name val="ＭＳ Ｐゴシック"/>
      <family val="3"/>
    </font>
    <font>
      <sz val="16"/>
      <color indexed="8"/>
      <name val="Calibri"/>
      <family val="2"/>
    </font>
    <font>
      <b/>
      <sz val="10"/>
      <color indexed="8"/>
      <name val="ＭＳ Ｐゴシック"/>
      <family val="3"/>
    </font>
    <font>
      <b/>
      <sz val="8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rgb="FFFF0000"/>
      <name val="ＭＳ 明朝"/>
      <family val="1"/>
    </font>
    <font>
      <sz val="16"/>
      <name val="Cambria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 style="thin"/>
      <bottom style="thin"/>
    </border>
    <border>
      <left style="thin"/>
      <right style="hair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thin"/>
      <bottom style="hair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6" borderId="1" applyNumberFormat="0" applyAlignment="0" applyProtection="0"/>
    <xf numFmtId="0" fontId="49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0" fillId="0" borderId="3" applyNumberFormat="0" applyFill="0" applyAlignment="0" applyProtection="0"/>
    <xf numFmtId="0" fontId="51" fillId="29" borderId="0" applyNumberFormat="0" applyBorder="0" applyAlignment="0" applyProtection="0"/>
    <xf numFmtId="0" fontId="52" fillId="30" borderId="4" applyNumberFormat="0" applyAlignment="0" applyProtection="0"/>
    <xf numFmtId="0" fontId="5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0" borderId="9" applyNumberFormat="0" applyAlignment="0" applyProtection="0"/>
    <xf numFmtId="0" fontId="5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0" fillId="31" borderId="4" applyNumberFormat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61" fillId="32" borderId="0" applyNumberFormat="0" applyBorder="0" applyAlignment="0" applyProtection="0"/>
  </cellStyleXfs>
  <cellXfs count="32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/>
    </xf>
    <xf numFmtId="38" fontId="4" fillId="0" borderId="0" xfId="49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 vertical="top"/>
    </xf>
    <xf numFmtId="0" fontId="5" fillId="0" borderId="0" xfId="0" applyFont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horizontal="distributed" vertical="center"/>
    </xf>
    <xf numFmtId="0" fontId="5" fillId="0" borderId="10" xfId="0" applyFont="1" applyBorder="1" applyAlignment="1">
      <alignment vertical="center"/>
    </xf>
    <xf numFmtId="0" fontId="5" fillId="0" borderId="0" xfId="0" applyFont="1" applyBorder="1" applyAlignment="1">
      <alignment horizontal="distributed" vertical="center" wrapText="1"/>
    </xf>
    <xf numFmtId="176" fontId="5" fillId="0" borderId="0" xfId="0" applyNumberFormat="1" applyFont="1" applyBorder="1" applyAlignment="1">
      <alignment vertical="center"/>
    </xf>
    <xf numFmtId="176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38" fontId="5" fillId="0" borderId="0" xfId="49" applyFont="1" applyBorder="1" applyAlignment="1">
      <alignment vertical="center"/>
    </xf>
    <xf numFmtId="189" fontId="5" fillId="0" borderId="10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38" fontId="5" fillId="0" borderId="11" xfId="49" applyFont="1" applyBorder="1" applyAlignment="1">
      <alignment horizontal="right" vertical="center"/>
    </xf>
    <xf numFmtId="186" fontId="2" fillId="0" borderId="12" xfId="0" applyNumberFormat="1" applyFont="1" applyBorder="1" applyAlignment="1">
      <alignment vertical="center"/>
    </xf>
    <xf numFmtId="0" fontId="0" fillId="0" borderId="0" xfId="0" applyFont="1" applyAlignment="1">
      <alignment/>
    </xf>
    <xf numFmtId="186" fontId="2" fillId="0" borderId="13" xfId="0" applyNumberFormat="1" applyFont="1" applyBorder="1" applyAlignment="1">
      <alignment vertical="center"/>
    </xf>
    <xf numFmtId="38" fontId="5" fillId="0" borderId="0" xfId="49" applyFont="1" applyAlignment="1">
      <alignment vertical="center"/>
    </xf>
    <xf numFmtId="190" fontId="5" fillId="0" borderId="0" xfId="49" applyNumberFormat="1" applyFont="1" applyAlignment="1">
      <alignment vertical="center"/>
    </xf>
    <xf numFmtId="190" fontId="4" fillId="0" borderId="0" xfId="49" applyNumberFormat="1" applyFont="1" applyAlignment="1">
      <alignment/>
    </xf>
    <xf numFmtId="0" fontId="5" fillId="0" borderId="0" xfId="0" applyFont="1" applyBorder="1" applyAlignment="1">
      <alignment horizontal="distributed" vertical="center"/>
    </xf>
    <xf numFmtId="0" fontId="5" fillId="0" borderId="0" xfId="0" applyFont="1" applyBorder="1" applyAlignment="1">
      <alignment vertical="center" wrapText="1"/>
    </xf>
    <xf numFmtId="0" fontId="3" fillId="0" borderId="0" xfId="0" applyFont="1" applyFill="1" applyAlignment="1">
      <alignment vertical="center"/>
    </xf>
    <xf numFmtId="176" fontId="5" fillId="0" borderId="14" xfId="0" applyNumberFormat="1" applyFont="1" applyBorder="1" applyAlignment="1">
      <alignment horizontal="right" vertical="center"/>
    </xf>
    <xf numFmtId="190" fontId="2" fillId="0" borderId="15" xfId="49" applyNumberFormat="1" applyFont="1" applyBorder="1" applyAlignment="1">
      <alignment vertical="center"/>
    </xf>
    <xf numFmtId="189" fontId="5" fillId="0" borderId="11" xfId="49" applyNumberFormat="1" applyFont="1" applyBorder="1" applyAlignment="1">
      <alignment horizontal="right" vertical="center"/>
    </xf>
    <xf numFmtId="189" fontId="5" fillId="0" borderId="11" xfId="0" applyNumberFormat="1" applyFont="1" applyBorder="1" applyAlignment="1">
      <alignment horizontal="right" vertical="center"/>
    </xf>
    <xf numFmtId="189" fontId="5" fillId="0" borderId="10" xfId="49" applyNumberFormat="1" applyFont="1" applyBorder="1" applyAlignment="1">
      <alignment horizontal="right" vertical="center"/>
    </xf>
    <xf numFmtId="189" fontId="2" fillId="0" borderId="16" xfId="49" applyNumberFormat="1" applyFont="1" applyBorder="1" applyAlignment="1">
      <alignment vertical="center"/>
    </xf>
    <xf numFmtId="189" fontId="2" fillId="0" borderId="17" xfId="0" applyNumberFormat="1" applyFont="1" applyBorder="1" applyAlignment="1">
      <alignment horizontal="right" vertical="center"/>
    </xf>
    <xf numFmtId="0" fontId="8" fillId="0" borderId="0" xfId="0" applyFont="1" applyAlignment="1">
      <alignment/>
    </xf>
    <xf numFmtId="191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191" fontId="5" fillId="0" borderId="0" xfId="0" applyNumberFormat="1" applyFont="1" applyBorder="1" applyAlignment="1">
      <alignment vertical="center"/>
    </xf>
    <xf numFmtId="210" fontId="5" fillId="0" borderId="0" xfId="0" applyNumberFormat="1" applyFont="1" applyAlignment="1">
      <alignment/>
    </xf>
    <xf numFmtId="0" fontId="5" fillId="0" borderId="0" xfId="0" applyFont="1" applyAlignment="1">
      <alignment vertical="top"/>
    </xf>
    <xf numFmtId="176" fontId="5" fillId="0" borderId="12" xfId="0" applyNumberFormat="1" applyFont="1" applyBorder="1" applyAlignment="1">
      <alignment vertical="center"/>
    </xf>
    <xf numFmtId="176" fontId="5" fillId="0" borderId="18" xfId="0" applyNumberFormat="1" applyFont="1" applyBorder="1" applyAlignment="1">
      <alignment vertical="center"/>
    </xf>
    <xf numFmtId="176" fontId="5" fillId="0" borderId="19" xfId="0" applyNumberFormat="1" applyFont="1" applyBorder="1" applyAlignment="1">
      <alignment vertical="center"/>
    </xf>
    <xf numFmtId="176" fontId="5" fillId="0" borderId="14" xfId="0" applyNumberFormat="1" applyFont="1" applyBorder="1" applyAlignment="1">
      <alignment vertical="center"/>
    </xf>
    <xf numFmtId="0" fontId="3" fillId="0" borderId="0" xfId="0" applyFont="1" applyAlignment="1">
      <alignment/>
    </xf>
    <xf numFmtId="0" fontId="2" fillId="0" borderId="0" xfId="0" applyFont="1" applyAlignment="1">
      <alignment horizontal="right" vertical="center"/>
    </xf>
    <xf numFmtId="0" fontId="5" fillId="0" borderId="0" xfId="0" applyFont="1" applyBorder="1" applyAlignment="1">
      <alignment/>
    </xf>
    <xf numFmtId="185" fontId="5" fillId="0" borderId="11" xfId="0" applyNumberFormat="1" applyFont="1" applyBorder="1" applyAlignment="1">
      <alignment vertical="center"/>
    </xf>
    <xf numFmtId="185" fontId="5" fillId="0" borderId="11" xfId="0" applyNumberFormat="1" applyFont="1" applyBorder="1" applyAlignment="1">
      <alignment horizontal="right" vertical="center"/>
    </xf>
    <xf numFmtId="185" fontId="5" fillId="0" borderId="20" xfId="0" applyNumberFormat="1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185" fontId="2" fillId="0" borderId="17" xfId="0" applyNumberFormat="1" applyFont="1" applyBorder="1" applyAlignment="1">
      <alignment vertical="center"/>
    </xf>
    <xf numFmtId="0" fontId="10" fillId="0" borderId="0" xfId="0" applyFont="1" applyBorder="1" applyAlignment="1">
      <alignment horizontal="distributed" vertical="center" wrapText="1"/>
    </xf>
    <xf numFmtId="0" fontId="5" fillId="0" borderId="11" xfId="0" applyFont="1" applyBorder="1" applyAlignment="1">
      <alignment horizontal="right" vertical="center"/>
    </xf>
    <xf numFmtId="0" fontId="5" fillId="0" borderId="21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distributed" vertical="center"/>
    </xf>
    <xf numFmtId="0" fontId="10" fillId="0" borderId="0" xfId="0" applyFont="1" applyBorder="1" applyAlignment="1">
      <alignment vertical="center" wrapText="1"/>
    </xf>
    <xf numFmtId="3" fontId="5" fillId="0" borderId="14" xfId="0" applyNumberFormat="1" applyFont="1" applyBorder="1" applyAlignment="1">
      <alignment vertical="center"/>
    </xf>
    <xf numFmtId="0" fontId="0" fillId="0" borderId="0" xfId="0" applyFont="1" applyAlignment="1">
      <alignment/>
    </xf>
    <xf numFmtId="38" fontId="5" fillId="0" borderId="10" xfId="49" applyFont="1" applyBorder="1" applyAlignment="1">
      <alignment vertical="center"/>
    </xf>
    <xf numFmtId="38" fontId="2" fillId="0" borderId="10" xfId="49" applyFont="1" applyBorder="1" applyAlignment="1">
      <alignment vertical="center"/>
    </xf>
    <xf numFmtId="188" fontId="2" fillId="0" borderId="13" xfId="0" applyNumberFormat="1" applyFont="1" applyBorder="1" applyAlignment="1">
      <alignment vertical="center"/>
    </xf>
    <xf numFmtId="189" fontId="2" fillId="0" borderId="17" xfId="49" applyNumberFormat="1" applyFont="1" applyBorder="1" applyAlignment="1">
      <alignment vertical="center"/>
    </xf>
    <xf numFmtId="38" fontId="5" fillId="0" borderId="20" xfId="49" applyFont="1" applyBorder="1" applyAlignment="1">
      <alignment horizontal="right" vertical="center"/>
    </xf>
    <xf numFmtId="38" fontId="5" fillId="0" borderId="0" xfId="49" applyFont="1" applyBorder="1" applyAlignment="1">
      <alignment horizontal="right" vertical="center"/>
    </xf>
    <xf numFmtId="38" fontId="4" fillId="0" borderId="0" xfId="49" applyFont="1" applyBorder="1" applyAlignment="1">
      <alignment/>
    </xf>
    <xf numFmtId="38" fontId="2" fillId="0" borderId="0" xfId="49" applyFont="1" applyAlignment="1">
      <alignment vertical="center"/>
    </xf>
    <xf numFmtId="0" fontId="2" fillId="0" borderId="0" xfId="0" applyFont="1" applyBorder="1" applyAlignment="1">
      <alignment vertical="center"/>
    </xf>
    <xf numFmtId="0" fontId="11" fillId="0" borderId="0" xfId="0" applyFont="1" applyAlignment="1">
      <alignment/>
    </xf>
    <xf numFmtId="3" fontId="5" fillId="0" borderId="22" xfId="0" applyNumberFormat="1" applyFont="1" applyBorder="1" applyAlignment="1">
      <alignment vertical="center"/>
    </xf>
    <xf numFmtId="220" fontId="5" fillId="0" borderId="0" xfId="0" applyNumberFormat="1" applyFont="1" applyBorder="1" applyAlignment="1">
      <alignment vertical="center"/>
    </xf>
    <xf numFmtId="220" fontId="5" fillId="0" borderId="0" xfId="0" applyNumberFormat="1" applyFont="1" applyFill="1" applyBorder="1" applyAlignment="1">
      <alignment vertical="center"/>
    </xf>
    <xf numFmtId="220" fontId="5" fillId="0" borderId="0" xfId="0" applyNumberFormat="1" applyFont="1" applyFill="1" applyBorder="1" applyAlignment="1">
      <alignment horizontal="right" vertical="center"/>
    </xf>
    <xf numFmtId="220" fontId="4" fillId="0" borderId="0" xfId="0" applyNumberFormat="1" applyFont="1" applyBorder="1" applyAlignment="1">
      <alignment/>
    </xf>
    <xf numFmtId="0" fontId="2" fillId="0" borderId="0" xfId="0" applyFont="1" applyAlignment="1">
      <alignment horizontal="right"/>
    </xf>
    <xf numFmtId="38" fontId="2" fillId="0" borderId="17" xfId="49" applyFont="1" applyBorder="1" applyAlignment="1">
      <alignment vertical="center"/>
    </xf>
    <xf numFmtId="0" fontId="4" fillId="0" borderId="23" xfId="0" applyFont="1" applyBorder="1" applyAlignment="1">
      <alignment horizontal="distributed" vertical="center"/>
    </xf>
    <xf numFmtId="0" fontId="5" fillId="0" borderId="23" xfId="0" applyFont="1" applyBorder="1" applyAlignment="1">
      <alignment horizontal="distributed" vertical="center"/>
    </xf>
    <xf numFmtId="0" fontId="2" fillId="0" borderId="0" xfId="0" applyFont="1" applyBorder="1" applyAlignment="1">
      <alignment horizontal="left" vertical="center"/>
    </xf>
    <xf numFmtId="0" fontId="12" fillId="0" borderId="0" xfId="0" applyFont="1" applyAlignment="1">
      <alignment/>
    </xf>
    <xf numFmtId="186" fontId="2" fillId="0" borderId="14" xfId="0" applyNumberFormat="1" applyFont="1" applyBorder="1" applyAlignment="1">
      <alignment horizontal="right" vertical="center"/>
    </xf>
    <xf numFmtId="186" fontId="5" fillId="0" borderId="14" xfId="0" applyNumberFormat="1" applyFont="1" applyBorder="1" applyAlignment="1">
      <alignment vertical="center"/>
    </xf>
    <xf numFmtId="186" fontId="5" fillId="0" borderId="24" xfId="0" applyNumberFormat="1" applyFont="1" applyBorder="1" applyAlignment="1">
      <alignment vertical="center"/>
    </xf>
    <xf numFmtId="0" fontId="5" fillId="0" borderId="25" xfId="0" applyFont="1" applyBorder="1" applyAlignment="1">
      <alignment horizontal="left" vertical="center" shrinkToFit="1"/>
    </xf>
    <xf numFmtId="0" fontId="5" fillId="0" borderId="0" xfId="0" applyFont="1" applyFill="1" applyBorder="1" applyAlignment="1">
      <alignment horizontal="center" vertical="center"/>
    </xf>
    <xf numFmtId="191" fontId="2" fillId="0" borderId="15" xfId="49" applyNumberFormat="1" applyFont="1" applyBorder="1" applyAlignment="1">
      <alignment vertical="center"/>
    </xf>
    <xf numFmtId="0" fontId="5" fillId="0" borderId="23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/>
    </xf>
    <xf numFmtId="0" fontId="4" fillId="0" borderId="26" xfId="0" applyFont="1" applyBorder="1" applyAlignment="1">
      <alignment horizontal="distributed" vertical="center"/>
    </xf>
    <xf numFmtId="0" fontId="5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210" fontId="5" fillId="0" borderId="24" xfId="0" applyNumberFormat="1" applyFont="1" applyBorder="1" applyAlignment="1">
      <alignment vertical="center"/>
    </xf>
    <xf numFmtId="188" fontId="5" fillId="0" borderId="14" xfId="0" applyNumberFormat="1" applyFont="1" applyBorder="1" applyAlignment="1">
      <alignment vertical="center"/>
    </xf>
    <xf numFmtId="185" fontId="2" fillId="0" borderId="0" xfId="0" applyNumberFormat="1" applyFont="1" applyAlignment="1">
      <alignment/>
    </xf>
    <xf numFmtId="185" fontId="2" fillId="0" borderId="17" xfId="49" applyNumberFormat="1" applyFont="1" applyBorder="1" applyAlignment="1">
      <alignment vertical="center"/>
    </xf>
    <xf numFmtId="189" fontId="5" fillId="0" borderId="0" xfId="0" applyNumberFormat="1" applyFont="1" applyBorder="1" applyAlignment="1">
      <alignment horizontal="right" vertical="center"/>
    </xf>
    <xf numFmtId="189" fontId="5" fillId="0" borderId="12" xfId="0" applyNumberFormat="1" applyFont="1" applyBorder="1" applyAlignment="1">
      <alignment horizontal="right" vertical="center"/>
    </xf>
    <xf numFmtId="176" fontId="5" fillId="0" borderId="24" xfId="0" applyNumberFormat="1" applyFont="1" applyFill="1" applyBorder="1" applyAlignment="1">
      <alignment horizontal="right" vertical="center"/>
    </xf>
    <xf numFmtId="38" fontId="5" fillId="0" borderId="24" xfId="49" applyFont="1" applyFill="1" applyBorder="1" applyAlignment="1">
      <alignment vertical="center"/>
    </xf>
    <xf numFmtId="0" fontId="2" fillId="0" borderId="0" xfId="0" applyFont="1" applyBorder="1" applyAlignment="1">
      <alignment horizontal="distributed" vertical="center"/>
    </xf>
    <xf numFmtId="186" fontId="2" fillId="0" borderId="0" xfId="0" applyNumberFormat="1" applyFont="1" applyAlignment="1">
      <alignment horizontal="right" vertical="center"/>
    </xf>
    <xf numFmtId="186" fontId="4" fillId="0" borderId="0" xfId="0" applyNumberFormat="1" applyFont="1" applyAlignment="1">
      <alignment/>
    </xf>
    <xf numFmtId="176" fontId="5" fillId="0" borderId="0" xfId="0" applyNumberFormat="1" applyFont="1" applyAlignment="1">
      <alignment/>
    </xf>
    <xf numFmtId="176" fontId="5" fillId="0" borderId="24" xfId="0" applyNumberFormat="1" applyFont="1" applyBorder="1" applyAlignment="1">
      <alignment vertical="center"/>
    </xf>
    <xf numFmtId="190" fontId="2" fillId="0" borderId="27" xfId="49" applyNumberFormat="1" applyFont="1" applyBorder="1" applyAlignment="1">
      <alignment vertical="center"/>
    </xf>
    <xf numFmtId="0" fontId="3" fillId="0" borderId="0" xfId="0" applyFont="1" applyAlignment="1">
      <alignment horizontal="left" vertical="top"/>
    </xf>
    <xf numFmtId="0" fontId="10" fillId="0" borderId="28" xfId="0" applyFont="1" applyFill="1" applyBorder="1" applyAlignment="1">
      <alignment vertical="center"/>
    </xf>
    <xf numFmtId="225" fontId="5" fillId="0" borderId="14" xfId="0" applyNumberFormat="1" applyFont="1" applyBorder="1" applyAlignment="1">
      <alignment vertical="center"/>
    </xf>
    <xf numFmtId="3" fontId="5" fillId="0" borderId="15" xfId="0" applyNumberFormat="1" applyFont="1" applyBorder="1" applyAlignment="1">
      <alignment vertical="center"/>
    </xf>
    <xf numFmtId="3" fontId="5" fillId="0" borderId="24" xfId="0" applyNumberFormat="1" applyFont="1" applyBorder="1" applyAlignment="1">
      <alignment vertical="center"/>
    </xf>
    <xf numFmtId="189" fontId="5" fillId="0" borderId="14" xfId="49" applyNumberFormat="1" applyFont="1" applyBorder="1" applyAlignment="1">
      <alignment horizontal="right" vertical="center"/>
    </xf>
    <xf numFmtId="189" fontId="5" fillId="0" borderId="11" xfId="0" applyNumberFormat="1" applyFont="1" applyFill="1" applyBorder="1" applyAlignment="1">
      <alignment horizontal="right" vertical="center"/>
    </xf>
    <xf numFmtId="191" fontId="2" fillId="0" borderId="13" xfId="0" applyNumberFormat="1" applyFont="1" applyBorder="1" applyAlignment="1">
      <alignment vertical="center"/>
    </xf>
    <xf numFmtId="189" fontId="2" fillId="0" borderId="16" xfId="0" applyNumberFormat="1" applyFont="1" applyBorder="1" applyAlignment="1">
      <alignment vertical="center"/>
    </xf>
    <xf numFmtId="0" fontId="5" fillId="0" borderId="10" xfId="0" applyFont="1" applyBorder="1" applyAlignment="1">
      <alignment horizontal="right" vertical="center"/>
    </xf>
    <xf numFmtId="0" fontId="10" fillId="0" borderId="0" xfId="0" applyFont="1" applyAlignment="1">
      <alignment/>
    </xf>
    <xf numFmtId="38" fontId="5" fillId="0" borderId="10" xfId="49" applyFont="1" applyBorder="1" applyAlignment="1">
      <alignment horizontal="right" vertical="center"/>
    </xf>
    <xf numFmtId="189" fontId="5" fillId="0" borderId="12" xfId="49" applyNumberFormat="1" applyFont="1" applyBorder="1" applyAlignment="1">
      <alignment horizontal="right" vertical="center"/>
    </xf>
    <xf numFmtId="0" fontId="10" fillId="0" borderId="0" xfId="0" applyFont="1" applyBorder="1" applyAlignment="1">
      <alignment horizontal="left"/>
    </xf>
    <xf numFmtId="191" fontId="5" fillId="0" borderId="29" xfId="0" applyNumberFormat="1" applyFont="1" applyBorder="1" applyAlignment="1">
      <alignment horizontal="right" vertical="center"/>
    </xf>
    <xf numFmtId="191" fontId="2" fillId="0" borderId="15" xfId="0" applyNumberFormat="1" applyFont="1" applyBorder="1" applyAlignment="1">
      <alignment vertical="center"/>
    </xf>
    <xf numFmtId="191" fontId="5" fillId="0" borderId="14" xfId="0" applyNumberFormat="1" applyFont="1" applyBorder="1" applyAlignment="1">
      <alignment horizontal="right" vertical="center"/>
    </xf>
    <xf numFmtId="189" fontId="5" fillId="0" borderId="21" xfId="0" applyNumberFormat="1" applyFont="1" applyBorder="1" applyAlignment="1">
      <alignment horizontal="right" vertical="center"/>
    </xf>
    <xf numFmtId="3" fontId="5" fillId="0" borderId="12" xfId="0" applyNumberFormat="1" applyFont="1" applyBorder="1" applyAlignment="1">
      <alignment horizontal="right" vertical="center"/>
    </xf>
    <xf numFmtId="0" fontId="5" fillId="0" borderId="11" xfId="0" applyNumberFormat="1" applyFont="1" applyBorder="1" applyAlignment="1">
      <alignment horizontal="right" vertical="center"/>
    </xf>
    <xf numFmtId="185" fontId="2" fillId="0" borderId="28" xfId="0" applyNumberFormat="1" applyFont="1" applyBorder="1" applyAlignment="1">
      <alignment vertical="center"/>
    </xf>
    <xf numFmtId="38" fontId="5" fillId="0" borderId="14" xfId="49" applyFont="1" applyBorder="1" applyAlignment="1">
      <alignment horizontal="right" vertical="center"/>
    </xf>
    <xf numFmtId="3" fontId="5" fillId="0" borderId="0" xfId="0" applyNumberFormat="1" applyFont="1" applyBorder="1" applyAlignment="1">
      <alignment horizontal="right" vertical="center"/>
    </xf>
    <xf numFmtId="0" fontId="4" fillId="0" borderId="20" xfId="0" applyFont="1" applyBorder="1" applyAlignment="1">
      <alignment horizontal="distributed" vertical="center"/>
    </xf>
    <xf numFmtId="188" fontId="5" fillId="0" borderId="12" xfId="0" applyNumberFormat="1" applyFont="1" applyBorder="1" applyAlignment="1">
      <alignment horizontal="right" vertical="center"/>
    </xf>
    <xf numFmtId="0" fontId="5" fillId="0" borderId="14" xfId="0" applyFont="1" applyBorder="1" applyAlignment="1">
      <alignment horizontal="right" vertical="center"/>
    </xf>
    <xf numFmtId="189" fontId="2" fillId="0" borderId="0" xfId="0" applyNumberFormat="1" applyFont="1" applyBorder="1" applyAlignment="1">
      <alignment horizontal="right" vertical="center"/>
    </xf>
    <xf numFmtId="186" fontId="2" fillId="0" borderId="13" xfId="0" applyNumberFormat="1" applyFont="1" applyBorder="1" applyAlignment="1">
      <alignment horizontal="right" vertical="center"/>
    </xf>
    <xf numFmtId="189" fontId="5" fillId="0" borderId="11" xfId="49" applyNumberFormat="1" applyFont="1" applyBorder="1" applyAlignment="1">
      <alignment vertical="center"/>
    </xf>
    <xf numFmtId="186" fontId="5" fillId="0" borderId="14" xfId="0" applyNumberFormat="1" applyFont="1" applyBorder="1" applyAlignment="1">
      <alignment horizontal="right" vertical="center"/>
    </xf>
    <xf numFmtId="189" fontId="5" fillId="0" borderId="0" xfId="0" applyNumberFormat="1" applyFont="1" applyFill="1" applyBorder="1" applyAlignment="1">
      <alignment horizontal="right" vertical="center"/>
    </xf>
    <xf numFmtId="186" fontId="4" fillId="0" borderId="30" xfId="0" applyNumberFormat="1" applyFont="1" applyBorder="1" applyAlignment="1">
      <alignment horizontal="distributed" vertical="center"/>
    </xf>
    <xf numFmtId="185" fontId="5" fillId="0" borderId="10" xfId="0" applyNumberFormat="1" applyFont="1" applyBorder="1" applyAlignment="1">
      <alignment vertical="center"/>
    </xf>
    <xf numFmtId="189" fontId="5" fillId="0" borderId="14" xfId="0" applyNumberFormat="1" applyFont="1" applyBorder="1" applyAlignment="1">
      <alignment horizontal="right" vertical="center"/>
    </xf>
    <xf numFmtId="191" fontId="5" fillId="0" borderId="14" xfId="49" applyNumberFormat="1" applyFont="1" applyBorder="1" applyAlignment="1">
      <alignment vertical="center"/>
    </xf>
    <xf numFmtId="189" fontId="5" fillId="0" borderId="20" xfId="49" applyNumberFormat="1" applyFont="1" applyFill="1" applyBorder="1" applyAlignment="1">
      <alignment horizontal="right" vertical="center"/>
    </xf>
    <xf numFmtId="176" fontId="5" fillId="0" borderId="18" xfId="0" applyNumberFormat="1" applyFont="1" applyFill="1" applyBorder="1" applyAlignment="1">
      <alignment vertical="center"/>
    </xf>
    <xf numFmtId="188" fontId="2" fillId="0" borderId="12" xfId="0" applyNumberFormat="1" applyFont="1" applyBorder="1" applyAlignment="1">
      <alignment horizontal="right" vertical="center"/>
    </xf>
    <xf numFmtId="189" fontId="5" fillId="0" borderId="20" xfId="49" applyNumberFormat="1" applyFont="1" applyBorder="1" applyAlignment="1">
      <alignment vertical="center"/>
    </xf>
    <xf numFmtId="176" fontId="2" fillId="0" borderId="13" xfId="0" applyNumberFormat="1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0" fontId="5" fillId="0" borderId="20" xfId="0" applyFont="1" applyFill="1" applyBorder="1" applyAlignment="1">
      <alignment vertical="center"/>
    </xf>
    <xf numFmtId="176" fontId="5" fillId="0" borderId="12" xfId="0" applyNumberFormat="1" applyFont="1" applyBorder="1" applyAlignment="1">
      <alignment horizontal="right" vertical="center"/>
    </xf>
    <xf numFmtId="191" fontId="5" fillId="0" borderId="12" xfId="0" applyNumberFormat="1" applyFont="1" applyBorder="1" applyAlignment="1">
      <alignment horizontal="right" vertical="center"/>
    </xf>
    <xf numFmtId="191" fontId="5" fillId="0" borderId="18" xfId="0" applyNumberFormat="1" applyFont="1" applyBorder="1" applyAlignment="1">
      <alignment horizontal="right" vertical="center"/>
    </xf>
    <xf numFmtId="189" fontId="5" fillId="0" borderId="10" xfId="49" applyNumberFormat="1" applyFont="1" applyBorder="1" applyAlignment="1">
      <alignment vertical="center"/>
    </xf>
    <xf numFmtId="189" fontId="2" fillId="0" borderId="28" xfId="0" applyNumberFormat="1" applyFont="1" applyBorder="1" applyAlignment="1">
      <alignment vertical="center"/>
    </xf>
    <xf numFmtId="189" fontId="5" fillId="0" borderId="21" xfId="49" applyNumberFormat="1" applyFont="1" applyBorder="1" applyAlignment="1">
      <alignment vertical="center"/>
    </xf>
    <xf numFmtId="189" fontId="2" fillId="0" borderId="16" xfId="0" applyNumberFormat="1" applyFont="1" applyBorder="1" applyAlignment="1">
      <alignment horizontal="right" vertical="center"/>
    </xf>
    <xf numFmtId="189" fontId="5" fillId="0" borderId="24" xfId="0" applyNumberFormat="1" applyFont="1" applyBorder="1" applyAlignment="1">
      <alignment horizontal="right" vertical="center"/>
    </xf>
    <xf numFmtId="186" fontId="2" fillId="0" borderId="14" xfId="0" applyNumberFormat="1" applyFont="1" applyBorder="1" applyAlignment="1">
      <alignment vertical="center"/>
    </xf>
    <xf numFmtId="186" fontId="2" fillId="0" borderId="15" xfId="0" applyNumberFormat="1" applyFont="1" applyBorder="1" applyAlignment="1">
      <alignment vertical="center"/>
    </xf>
    <xf numFmtId="185" fontId="5" fillId="0" borderId="10" xfId="0" applyNumberFormat="1" applyFont="1" applyBorder="1" applyAlignment="1">
      <alignment horizontal="right" vertical="center"/>
    </xf>
    <xf numFmtId="0" fontId="5" fillId="0" borderId="23" xfId="0" applyFont="1" applyBorder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10" fillId="0" borderId="0" xfId="0" applyFont="1" applyAlignment="1">
      <alignment horizontal="right" vertical="center"/>
    </xf>
    <xf numFmtId="0" fontId="15" fillId="0" borderId="0" xfId="0" applyFont="1" applyAlignment="1">
      <alignment/>
    </xf>
    <xf numFmtId="0" fontId="16" fillId="0" borderId="0" xfId="0" applyFont="1" applyAlignment="1">
      <alignment vertical="center"/>
    </xf>
    <xf numFmtId="38" fontId="0" fillId="0" borderId="0" xfId="0" applyNumberFormat="1" applyAlignment="1">
      <alignment/>
    </xf>
    <xf numFmtId="0" fontId="0" fillId="0" borderId="0" xfId="0" applyAlignment="1">
      <alignment horizontal="center"/>
    </xf>
    <xf numFmtId="38" fontId="12" fillId="0" borderId="0" xfId="51" applyFont="1" applyFill="1" applyBorder="1" applyAlignment="1">
      <alignment horizontal="distributed" vertical="center"/>
    </xf>
    <xf numFmtId="38" fontId="17" fillId="0" borderId="0" xfId="51" applyFont="1" applyAlignment="1">
      <alignment/>
    </xf>
    <xf numFmtId="38" fontId="5" fillId="0" borderId="0" xfId="49" applyFont="1" applyBorder="1" applyAlignment="1">
      <alignment/>
    </xf>
    <xf numFmtId="0" fontId="5" fillId="0" borderId="0" xfId="0" applyFont="1" applyAlignment="1">
      <alignment vertical="center" shrinkToFit="1"/>
    </xf>
    <xf numFmtId="186" fontId="5" fillId="0" borderId="24" xfId="0" applyNumberFormat="1" applyFont="1" applyBorder="1" applyAlignment="1">
      <alignment horizontal="right" vertical="center"/>
    </xf>
    <xf numFmtId="0" fontId="5" fillId="0" borderId="31" xfId="0" applyFont="1" applyBorder="1" applyAlignment="1">
      <alignment horizontal="distributed" vertical="center"/>
    </xf>
    <xf numFmtId="0" fontId="5" fillId="0" borderId="32" xfId="0" applyFont="1" applyBorder="1" applyAlignment="1">
      <alignment horizontal="distributed" vertical="center"/>
    </xf>
    <xf numFmtId="0" fontId="5" fillId="0" borderId="33" xfId="0" applyFont="1" applyBorder="1" applyAlignment="1">
      <alignment horizontal="distributed" vertical="center"/>
    </xf>
    <xf numFmtId="0" fontId="5" fillId="0" borderId="34" xfId="0" applyFont="1" applyBorder="1" applyAlignment="1">
      <alignment horizontal="distributed" vertical="center"/>
    </xf>
    <xf numFmtId="0" fontId="5" fillId="0" borderId="35" xfId="0" applyFont="1" applyBorder="1" applyAlignment="1">
      <alignment horizontal="distributed" vertical="center"/>
    </xf>
    <xf numFmtId="0" fontId="5" fillId="0" borderId="35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/>
    </xf>
    <xf numFmtId="0" fontId="5" fillId="0" borderId="26" xfId="0" applyFont="1" applyBorder="1" applyAlignment="1">
      <alignment horizontal="distributed" vertical="center"/>
    </xf>
    <xf numFmtId="0" fontId="5" fillId="0" borderId="20" xfId="0" applyFont="1" applyBorder="1" applyAlignment="1">
      <alignment horizontal="distributed" vertical="center"/>
    </xf>
    <xf numFmtId="0" fontId="5" fillId="0" borderId="30" xfId="0" applyFont="1" applyBorder="1" applyAlignment="1">
      <alignment horizontal="distributed" vertical="center"/>
    </xf>
    <xf numFmtId="0" fontId="5" fillId="0" borderId="0" xfId="0" applyFont="1" applyFill="1" applyBorder="1" applyAlignment="1">
      <alignment horizontal="distributed" vertical="center"/>
    </xf>
    <xf numFmtId="0" fontId="5" fillId="0" borderId="35" xfId="0" applyFont="1" applyBorder="1" applyAlignment="1">
      <alignment horizontal="center" vertical="center" shrinkToFit="1"/>
    </xf>
    <xf numFmtId="185" fontId="5" fillId="0" borderId="20" xfId="0" applyNumberFormat="1" applyFont="1" applyBorder="1" applyAlignment="1">
      <alignment horizontal="distributed" vertical="center"/>
    </xf>
    <xf numFmtId="0" fontId="10" fillId="0" borderId="0" xfId="0" applyFont="1" applyAlignment="1">
      <alignment vertical="center"/>
    </xf>
    <xf numFmtId="38" fontId="5" fillId="0" borderId="21" xfId="49" applyFont="1" applyBorder="1" applyAlignment="1">
      <alignment horizontal="center" vertical="center"/>
    </xf>
    <xf numFmtId="0" fontId="5" fillId="0" borderId="20" xfId="0" applyFont="1" applyBorder="1" applyAlignment="1">
      <alignment horizontal="distributed" vertical="center" wrapText="1"/>
    </xf>
    <xf numFmtId="0" fontId="5" fillId="0" borderId="30" xfId="0" applyFont="1" applyBorder="1" applyAlignment="1">
      <alignment horizontal="distributed" vertical="center" wrapText="1"/>
    </xf>
    <xf numFmtId="0" fontId="5" fillId="0" borderId="0" xfId="0" applyFont="1" applyBorder="1" applyAlignment="1">
      <alignment horizontal="center" vertical="center" shrinkToFit="1"/>
    </xf>
    <xf numFmtId="0" fontId="5" fillId="0" borderId="34" xfId="0" applyFont="1" applyBorder="1" applyAlignment="1">
      <alignment horizontal="distributed" vertical="center" wrapText="1"/>
    </xf>
    <xf numFmtId="0" fontId="5" fillId="0" borderId="34" xfId="0" applyFont="1" applyBorder="1" applyAlignment="1">
      <alignment horizontal="distributed" vertical="center" wrapText="1" shrinkToFit="1"/>
    </xf>
    <xf numFmtId="0" fontId="5" fillId="0" borderId="35" xfId="0" applyFont="1" applyBorder="1" applyAlignment="1">
      <alignment horizontal="distributed" vertical="center" wrapText="1" shrinkToFit="1"/>
    </xf>
    <xf numFmtId="0" fontId="2" fillId="0" borderId="33" xfId="0" applyFont="1" applyBorder="1" applyAlignment="1">
      <alignment horizontal="distributed" vertical="center"/>
    </xf>
    <xf numFmtId="0" fontId="5" fillId="0" borderId="34" xfId="0" applyFont="1" applyFill="1" applyBorder="1" applyAlignment="1">
      <alignment horizontal="distributed" vertical="center"/>
    </xf>
    <xf numFmtId="186" fontId="9" fillId="0" borderId="14" xfId="0" applyNumberFormat="1" applyFont="1" applyBorder="1" applyAlignment="1">
      <alignment horizontal="right" vertical="center"/>
    </xf>
    <xf numFmtId="189" fontId="5" fillId="0" borderId="10" xfId="0" applyNumberFormat="1" applyFont="1" applyFill="1" applyBorder="1" applyAlignment="1">
      <alignment horizontal="right" vertical="center"/>
    </xf>
    <xf numFmtId="0" fontId="5" fillId="0" borderId="26" xfId="0" applyFont="1" applyBorder="1" applyAlignment="1">
      <alignment horizontal="center" vertical="center" shrinkToFit="1"/>
    </xf>
    <xf numFmtId="0" fontId="5" fillId="0" borderId="30" xfId="0" applyFont="1" applyBorder="1" applyAlignment="1">
      <alignment horizontal="center" vertical="center" shrinkToFit="1"/>
    </xf>
    <xf numFmtId="0" fontId="5" fillId="0" borderId="34" xfId="0" applyFont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distributed" vertical="center"/>
    </xf>
    <xf numFmtId="0" fontId="5" fillId="0" borderId="23" xfId="0" applyFont="1" applyFill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shrinkToFit="1"/>
    </xf>
    <xf numFmtId="0" fontId="10" fillId="0" borderId="0" xfId="0" applyFont="1" applyBorder="1" applyAlignment="1">
      <alignment/>
    </xf>
    <xf numFmtId="0" fontId="14" fillId="0" borderId="0" xfId="0" applyFont="1" applyAlignment="1">
      <alignment/>
    </xf>
    <xf numFmtId="3" fontId="5" fillId="0" borderId="0" xfId="0" applyNumberFormat="1" applyFont="1" applyAlignment="1">
      <alignment/>
    </xf>
    <xf numFmtId="0" fontId="5" fillId="0" borderId="0" xfId="0" applyFont="1" applyFill="1" applyAlignment="1">
      <alignment horizontal="left"/>
    </xf>
    <xf numFmtId="0" fontId="62" fillId="0" borderId="0" xfId="0" applyFont="1" applyFill="1" applyAlignment="1">
      <alignment/>
    </xf>
    <xf numFmtId="3" fontId="5" fillId="0" borderId="0" xfId="0" applyNumberFormat="1" applyFont="1" applyFill="1" applyAlignment="1">
      <alignment/>
    </xf>
    <xf numFmtId="3" fontId="62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38" fontId="5" fillId="0" borderId="0" xfId="49" applyFont="1" applyAlignment="1">
      <alignment/>
    </xf>
    <xf numFmtId="0" fontId="5" fillId="0" borderId="23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Fill="1" applyAlignment="1">
      <alignment/>
    </xf>
    <xf numFmtId="38" fontId="2" fillId="0" borderId="0" xfId="49" applyFont="1" applyAlignment="1">
      <alignment/>
    </xf>
    <xf numFmtId="0" fontId="5" fillId="0" borderId="35" xfId="0" applyFont="1" applyBorder="1" applyAlignment="1">
      <alignment vertical="center" shrinkToFit="1"/>
    </xf>
    <xf numFmtId="186" fontId="5" fillId="0" borderId="12" xfId="0" applyNumberFormat="1" applyFont="1" applyBorder="1" applyAlignment="1">
      <alignment vertical="center"/>
    </xf>
    <xf numFmtId="189" fontId="5" fillId="0" borderId="20" xfId="49" applyNumberFormat="1" applyFont="1" applyBorder="1" applyAlignment="1">
      <alignment horizontal="right" vertical="center"/>
    </xf>
    <xf numFmtId="186" fontId="5" fillId="0" borderId="18" xfId="0" applyNumberFormat="1" applyFont="1" applyBorder="1" applyAlignment="1">
      <alignment vertical="center"/>
    </xf>
    <xf numFmtId="0" fontId="5" fillId="0" borderId="0" xfId="0" applyFont="1" applyAlignment="1">
      <alignment shrinkToFit="1"/>
    </xf>
    <xf numFmtId="190" fontId="5" fillId="0" borderId="26" xfId="49" applyNumberFormat="1" applyFont="1" applyBorder="1" applyAlignment="1">
      <alignment horizontal="center" vertical="center" shrinkToFit="1"/>
    </xf>
    <xf numFmtId="0" fontId="5" fillId="0" borderId="36" xfId="0" applyFont="1" applyBorder="1" applyAlignment="1">
      <alignment horizontal="distributed" vertical="center"/>
    </xf>
    <xf numFmtId="184" fontId="5" fillId="0" borderId="32" xfId="0" applyNumberFormat="1" applyFont="1" applyBorder="1" applyAlignment="1">
      <alignment horizontal="distributed" vertical="center"/>
    </xf>
    <xf numFmtId="3" fontId="5" fillId="0" borderId="0" xfId="0" applyNumberFormat="1" applyFont="1" applyBorder="1" applyAlignment="1">
      <alignment/>
    </xf>
    <xf numFmtId="0" fontId="5" fillId="0" borderId="29" xfId="0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  <xf numFmtId="0" fontId="18" fillId="0" borderId="0" xfId="0" applyFont="1" applyAlignment="1">
      <alignment/>
    </xf>
    <xf numFmtId="0" fontId="4" fillId="0" borderId="0" xfId="0" applyFont="1" applyAlignment="1">
      <alignment vertical="center"/>
    </xf>
    <xf numFmtId="0" fontId="5" fillId="0" borderId="21" xfId="0" applyFont="1" applyBorder="1" applyAlignment="1">
      <alignment horizontal="center" vertical="center" shrinkToFit="1"/>
    </xf>
    <xf numFmtId="0" fontId="5" fillId="0" borderId="37" xfId="0" applyFont="1" applyBorder="1" applyAlignment="1">
      <alignment horizontal="center" vertical="center" shrinkToFit="1"/>
    </xf>
    <xf numFmtId="189" fontId="5" fillId="0" borderId="21" xfId="0" applyNumberFormat="1" applyFont="1" applyFill="1" applyBorder="1" applyAlignment="1">
      <alignment horizontal="right" vertical="center"/>
    </xf>
    <xf numFmtId="191" fontId="5" fillId="0" borderId="24" xfId="0" applyNumberFormat="1" applyFont="1" applyBorder="1" applyAlignment="1">
      <alignment horizontal="right" vertical="center"/>
    </xf>
    <xf numFmtId="188" fontId="5" fillId="0" borderId="0" xfId="0" applyNumberFormat="1" applyFont="1" applyAlignment="1">
      <alignment/>
    </xf>
    <xf numFmtId="176" fontId="5" fillId="0" borderId="0" xfId="0" applyNumberFormat="1" applyFont="1" applyBorder="1" applyAlignment="1">
      <alignment/>
    </xf>
    <xf numFmtId="188" fontId="2" fillId="0" borderId="0" xfId="0" applyNumberFormat="1" applyFont="1" applyAlignment="1">
      <alignment/>
    </xf>
    <xf numFmtId="38" fontId="5" fillId="0" borderId="21" xfId="49" applyFont="1" applyBorder="1" applyAlignment="1">
      <alignment horizontal="center" vertical="center" shrinkToFit="1"/>
    </xf>
    <xf numFmtId="0" fontId="5" fillId="0" borderId="20" xfId="0" applyFont="1" applyBorder="1" applyAlignment="1">
      <alignment horizontal="distributed" vertical="center" shrinkToFit="1"/>
    </xf>
    <xf numFmtId="188" fontId="5" fillId="0" borderId="26" xfId="49" applyNumberFormat="1" applyFont="1" applyBorder="1" applyAlignment="1">
      <alignment horizontal="center" vertical="center" shrinkToFit="1"/>
    </xf>
    <xf numFmtId="0" fontId="19" fillId="0" borderId="0" xfId="0" applyFont="1" applyAlignment="1">
      <alignment/>
    </xf>
    <xf numFmtId="189" fontId="5" fillId="0" borderId="11" xfId="49" applyNumberFormat="1" applyFont="1" applyBorder="1" applyAlignment="1">
      <alignment vertical="center" shrinkToFit="1"/>
    </xf>
    <xf numFmtId="189" fontId="5" fillId="0" borderId="10" xfId="0" applyNumberFormat="1" applyFont="1" applyFill="1" applyBorder="1" applyAlignment="1">
      <alignment horizontal="right" vertical="center" shrinkToFit="1"/>
    </xf>
    <xf numFmtId="189" fontId="5" fillId="0" borderId="10" xfId="0" applyNumberFormat="1" applyFont="1" applyBorder="1" applyAlignment="1">
      <alignment horizontal="right" vertical="center" shrinkToFit="1"/>
    </xf>
    <xf numFmtId="0" fontId="63" fillId="0" borderId="0" xfId="0" applyFont="1" applyAlignment="1">
      <alignment horizontal="center" vertical="center" wrapText="1"/>
    </xf>
    <xf numFmtId="0" fontId="14" fillId="0" borderId="0" xfId="0" applyFont="1" applyAlignment="1">
      <alignment vertical="center" wrapText="1"/>
    </xf>
    <xf numFmtId="0" fontId="5" fillId="0" borderId="38" xfId="0" applyFont="1" applyBorder="1" applyAlignment="1">
      <alignment horizontal="distributed" vertical="center" wrapText="1"/>
    </xf>
    <xf numFmtId="0" fontId="5" fillId="0" borderId="38" xfId="0" applyFont="1" applyBorder="1" applyAlignment="1">
      <alignment horizontal="center" vertical="center"/>
    </xf>
    <xf numFmtId="191" fontId="5" fillId="0" borderId="38" xfId="0" applyNumberFormat="1" applyFont="1" applyBorder="1" applyAlignment="1">
      <alignment vertical="center"/>
    </xf>
    <xf numFmtId="191" fontId="5" fillId="0" borderId="39" xfId="0" applyNumberFormat="1" applyFont="1" applyBorder="1" applyAlignment="1">
      <alignment vertical="center"/>
    </xf>
    <xf numFmtId="189" fontId="5" fillId="0" borderId="38" xfId="0" applyNumberFormat="1" applyFont="1" applyBorder="1" applyAlignment="1">
      <alignment vertical="center"/>
    </xf>
    <xf numFmtId="0" fontId="5" fillId="0" borderId="38" xfId="0" applyFont="1" applyBorder="1" applyAlignment="1">
      <alignment horizontal="distributed" vertical="center"/>
    </xf>
    <xf numFmtId="189" fontId="5" fillId="0" borderId="40" xfId="0" applyNumberFormat="1" applyFont="1" applyBorder="1" applyAlignment="1">
      <alignment vertical="center"/>
    </xf>
    <xf numFmtId="191" fontId="5" fillId="0" borderId="40" xfId="0" applyNumberFormat="1" applyFont="1" applyBorder="1" applyAlignment="1">
      <alignment vertical="center"/>
    </xf>
    <xf numFmtId="0" fontId="14" fillId="0" borderId="0" xfId="0" applyFont="1" applyAlignment="1">
      <alignment vertical="top" wrapText="1"/>
    </xf>
    <xf numFmtId="0" fontId="14" fillId="0" borderId="0" xfId="0" applyFont="1" applyAlignment="1">
      <alignment horizontal="right" vertical="top"/>
    </xf>
    <xf numFmtId="0" fontId="5" fillId="0" borderId="38" xfId="0" applyFont="1" applyBorder="1" applyAlignment="1">
      <alignment horizontal="distributed" vertical="center" indent="1"/>
    </xf>
    <xf numFmtId="0" fontId="5" fillId="0" borderId="40" xfId="0" applyFont="1" applyBorder="1" applyAlignment="1">
      <alignment horizontal="distributed" vertical="center" indent="1"/>
    </xf>
    <xf numFmtId="189" fontId="5" fillId="0" borderId="33" xfId="0" applyNumberFormat="1" applyFont="1" applyBorder="1" applyAlignment="1">
      <alignment vertical="center"/>
    </xf>
    <xf numFmtId="189" fontId="5" fillId="0" borderId="34" xfId="49" applyNumberFormat="1" applyFont="1" applyBorder="1" applyAlignment="1">
      <alignment vertical="center"/>
    </xf>
    <xf numFmtId="189" fontId="5" fillId="0" borderId="34" xfId="0" applyNumberFormat="1" applyFont="1" applyBorder="1" applyAlignment="1">
      <alignment vertical="center"/>
    </xf>
    <xf numFmtId="0" fontId="5" fillId="0" borderId="40" xfId="0" applyFont="1" applyBorder="1" applyAlignment="1">
      <alignment horizontal="distributed" vertical="center" wrapText="1" indent="1" shrinkToFit="1"/>
    </xf>
    <xf numFmtId="0" fontId="5" fillId="0" borderId="40" xfId="0" applyFont="1" applyBorder="1" applyAlignment="1">
      <alignment horizontal="distributed" vertical="center" wrapText="1" indent="1"/>
    </xf>
    <xf numFmtId="0" fontId="5" fillId="0" borderId="39" xfId="0" applyFont="1" applyBorder="1" applyAlignment="1">
      <alignment horizontal="distributed" vertical="center" wrapText="1" indent="1"/>
    </xf>
    <xf numFmtId="191" fontId="5" fillId="0" borderId="35" xfId="0" applyNumberFormat="1" applyFont="1" applyBorder="1" applyAlignment="1">
      <alignment vertical="center"/>
    </xf>
    <xf numFmtId="0" fontId="5" fillId="0" borderId="38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10" fillId="0" borderId="41" xfId="0" applyFont="1" applyBorder="1" applyAlignment="1">
      <alignment horizontal="distributed" vertical="center" wrapText="1"/>
    </xf>
    <xf numFmtId="0" fontId="10" fillId="0" borderId="42" xfId="0" applyFont="1" applyBorder="1" applyAlignment="1">
      <alignment horizontal="distributed" vertical="center" wrapText="1"/>
    </xf>
    <xf numFmtId="0" fontId="10" fillId="0" borderId="43" xfId="0" applyFont="1" applyBorder="1" applyAlignment="1">
      <alignment horizontal="distributed" vertical="center" wrapText="1"/>
    </xf>
    <xf numFmtId="38" fontId="5" fillId="0" borderId="0" xfId="51" applyFont="1" applyBorder="1" applyAlignment="1">
      <alignment vertical="center"/>
    </xf>
    <xf numFmtId="38" fontId="5" fillId="0" borderId="40" xfId="51" applyFont="1" applyBorder="1" applyAlignment="1">
      <alignment vertical="center"/>
    </xf>
    <xf numFmtId="0" fontId="5" fillId="0" borderId="40" xfId="0" applyFont="1" applyBorder="1" applyAlignment="1">
      <alignment horizontal="right" vertical="center"/>
    </xf>
    <xf numFmtId="38" fontId="5" fillId="0" borderId="0" xfId="51" applyFont="1" applyBorder="1" applyAlignment="1">
      <alignment horizontal="right" vertical="center"/>
    </xf>
    <xf numFmtId="38" fontId="5" fillId="0" borderId="40" xfId="51" applyFont="1" applyBorder="1" applyAlignment="1">
      <alignment horizontal="right" vertical="center"/>
    </xf>
    <xf numFmtId="0" fontId="5" fillId="0" borderId="39" xfId="0" applyFont="1" applyBorder="1" applyAlignment="1">
      <alignment vertical="center"/>
    </xf>
    <xf numFmtId="38" fontId="5" fillId="0" borderId="23" xfId="51" applyFont="1" applyBorder="1" applyAlignment="1">
      <alignment vertical="center"/>
    </xf>
    <xf numFmtId="38" fontId="5" fillId="0" borderId="39" xfId="51" applyFont="1" applyBorder="1" applyAlignment="1">
      <alignment vertical="center"/>
    </xf>
    <xf numFmtId="38" fontId="5" fillId="0" borderId="21" xfId="51" applyFont="1" applyBorder="1" applyAlignment="1">
      <alignment vertical="center"/>
    </xf>
    <xf numFmtId="189" fontId="5" fillId="0" borderId="40" xfId="0" applyNumberFormat="1" applyFont="1" applyBorder="1" applyAlignment="1">
      <alignment vertical="center" shrinkToFit="1"/>
    </xf>
    <xf numFmtId="189" fontId="5" fillId="0" borderId="10" xfId="49" applyNumberFormat="1" applyFont="1" applyBorder="1" applyAlignment="1">
      <alignment vertical="center" shrinkToFit="1"/>
    </xf>
    <xf numFmtId="185" fontId="5" fillId="0" borderId="20" xfId="0" applyNumberFormat="1" applyFont="1" applyBorder="1" applyAlignment="1">
      <alignment horizontal="right" vertical="center"/>
    </xf>
    <xf numFmtId="185" fontId="5" fillId="0" borderId="20" xfId="49" applyNumberFormat="1" applyFont="1" applyBorder="1" applyAlignment="1">
      <alignment horizontal="right" vertical="center"/>
    </xf>
    <xf numFmtId="189" fontId="5" fillId="0" borderId="23" xfId="0" applyNumberFormat="1" applyFont="1" applyFill="1" applyBorder="1" applyAlignment="1">
      <alignment horizontal="right" vertical="center"/>
    </xf>
    <xf numFmtId="189" fontId="5" fillId="0" borderId="21" xfId="0" applyNumberFormat="1" applyFont="1" applyFill="1" applyBorder="1" applyAlignment="1">
      <alignment horizontal="right" vertical="center" shrinkToFit="1"/>
    </xf>
    <xf numFmtId="186" fontId="5" fillId="0" borderId="12" xfId="0" applyNumberFormat="1" applyFont="1" applyBorder="1" applyAlignment="1">
      <alignment horizontal="right" vertical="center"/>
    </xf>
    <xf numFmtId="38" fontId="5" fillId="0" borderId="10" xfId="51" applyFont="1" applyBorder="1" applyAlignment="1">
      <alignment horizontal="right" vertical="center"/>
    </xf>
    <xf numFmtId="0" fontId="5" fillId="0" borderId="40" xfId="0" applyFont="1" applyBorder="1" applyAlignment="1">
      <alignment vertical="center"/>
    </xf>
    <xf numFmtId="38" fontId="5" fillId="0" borderId="10" xfId="51" applyFont="1" applyBorder="1" applyAlignment="1">
      <alignment vertical="center"/>
    </xf>
    <xf numFmtId="0" fontId="14" fillId="0" borderId="0" xfId="0" applyFont="1" applyAlignment="1">
      <alignment horizontal="center" wrapText="1"/>
    </xf>
    <xf numFmtId="0" fontId="63" fillId="0" borderId="0" xfId="0" applyFont="1" applyAlignment="1">
      <alignment horizontal="center" vertical="center" wrapText="1"/>
    </xf>
    <xf numFmtId="0" fontId="21" fillId="0" borderId="0" xfId="0" applyFont="1" applyAlignment="1">
      <alignment vertical="top" wrapText="1"/>
    </xf>
    <xf numFmtId="0" fontId="2" fillId="0" borderId="0" xfId="0" applyFont="1" applyAlignment="1">
      <alignment horizont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0" fillId="0" borderId="23" xfId="0" applyFont="1" applyBorder="1" applyAlignment="1">
      <alignment horizontal="right" vertical="center"/>
    </xf>
    <xf numFmtId="0" fontId="5" fillId="0" borderId="33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distributed" vertical="center"/>
    </xf>
    <xf numFmtId="0" fontId="5" fillId="0" borderId="28" xfId="0" applyFont="1" applyBorder="1" applyAlignment="1">
      <alignment horizontal="distributed" vertical="center"/>
    </xf>
    <xf numFmtId="0" fontId="4" fillId="0" borderId="16" xfId="0" applyFont="1" applyBorder="1" applyAlignment="1">
      <alignment horizontal="distributed" vertical="center"/>
    </xf>
    <xf numFmtId="0" fontId="4" fillId="0" borderId="44" xfId="0" applyFont="1" applyBorder="1" applyAlignment="1">
      <alignment horizontal="distributed" vertical="center"/>
    </xf>
    <xf numFmtId="0" fontId="4" fillId="0" borderId="28" xfId="0" applyFont="1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0" fontId="0" fillId="0" borderId="0" xfId="0" applyFont="1" applyBorder="1" applyAlignment="1">
      <alignment horizontal="distributed" vertical="center"/>
    </xf>
    <xf numFmtId="0" fontId="4" fillId="0" borderId="23" xfId="0" applyFont="1" applyBorder="1" applyAlignment="1">
      <alignment horizontal="distributed" vertical="center"/>
    </xf>
    <xf numFmtId="0" fontId="3" fillId="0" borderId="0" xfId="0" applyFont="1" applyAlignment="1">
      <alignment horizontal="left" vertical="center"/>
    </xf>
    <xf numFmtId="0" fontId="10" fillId="0" borderId="0" xfId="0" applyFont="1" applyBorder="1" applyAlignment="1">
      <alignment horizontal="right" vertical="center"/>
    </xf>
    <xf numFmtId="0" fontId="5" fillId="0" borderId="44" xfId="0" applyFont="1" applyBorder="1" applyAlignment="1">
      <alignment horizontal="distributed" vertical="center"/>
    </xf>
    <xf numFmtId="0" fontId="5" fillId="0" borderId="23" xfId="0" applyFont="1" applyBorder="1" applyAlignment="1">
      <alignment horizontal="distributed" vertical="center"/>
    </xf>
    <xf numFmtId="38" fontId="5" fillId="0" borderId="16" xfId="49" applyFont="1" applyBorder="1" applyAlignment="1">
      <alignment horizontal="distributed" vertical="center"/>
    </xf>
    <xf numFmtId="38" fontId="5" fillId="0" borderId="28" xfId="49" applyFont="1" applyBorder="1" applyAlignment="1">
      <alignment horizontal="distributed" vertical="center"/>
    </xf>
    <xf numFmtId="0" fontId="5" fillId="0" borderId="33" xfId="0" applyFont="1" applyBorder="1" applyAlignment="1">
      <alignment horizontal="distributed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right" vertical="center"/>
    </xf>
    <xf numFmtId="0" fontId="2" fillId="0" borderId="28" xfId="0" applyFont="1" applyBorder="1" applyAlignment="1">
      <alignment horizontal="distributed" vertical="center"/>
    </xf>
    <xf numFmtId="0" fontId="2" fillId="0" borderId="33" xfId="0" applyFont="1" applyBorder="1" applyAlignment="1">
      <alignment horizontal="distributed" vertical="center"/>
    </xf>
    <xf numFmtId="0" fontId="5" fillId="0" borderId="35" xfId="0" applyFont="1" applyBorder="1" applyAlignment="1">
      <alignment horizontal="distributed" vertical="center"/>
    </xf>
    <xf numFmtId="190" fontId="5" fillId="0" borderId="16" xfId="49" applyNumberFormat="1" applyFont="1" applyBorder="1" applyAlignment="1">
      <alignment horizontal="distributed" vertical="center"/>
    </xf>
    <xf numFmtId="190" fontId="5" fillId="0" borderId="33" xfId="49" applyNumberFormat="1" applyFont="1" applyBorder="1" applyAlignment="1">
      <alignment horizontal="distributed" vertical="center"/>
    </xf>
    <xf numFmtId="0" fontId="5" fillId="0" borderId="23" xfId="0" applyFont="1" applyBorder="1" applyAlignment="1">
      <alignment horizontal="right" vertical="center"/>
    </xf>
    <xf numFmtId="0" fontId="5" fillId="0" borderId="45" xfId="0" applyFont="1" applyBorder="1" applyAlignment="1">
      <alignment horizontal="distributed" vertical="center"/>
    </xf>
    <xf numFmtId="190" fontId="5" fillId="0" borderId="28" xfId="49" applyNumberFormat="1" applyFont="1" applyBorder="1" applyAlignment="1">
      <alignment horizontal="distributed" vertical="center"/>
    </xf>
    <xf numFmtId="0" fontId="4" fillId="0" borderId="0" xfId="0" applyFont="1" applyAlignment="1">
      <alignment horizontal="left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6"/>
          <c:y val="0.05325"/>
          <c:w val="0.89275"/>
          <c:h val="0.933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'2,3表'!$A$9</c:f>
              <c:strCache>
                <c:ptCount val="1"/>
                <c:pt idx="0">
                  <c:v>事業所数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'2,3表'!$B$8:$G$8</c:f>
              <c:strCache/>
            </c:strRef>
          </c:cat>
          <c:val>
            <c:numRef>
              <c:f>'2,3表'!$B$9:$G$9</c:f>
              <c:numCache/>
            </c:numRef>
          </c:val>
        </c:ser>
        <c:overlap val="100"/>
        <c:gapWidth val="75"/>
        <c:axId val="39036539"/>
        <c:axId val="15784532"/>
      </c:barChart>
      <c:catAx>
        <c:axId val="39036539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1"/>
        <c:majorTickMark val="out"/>
        <c:minorTickMark val="none"/>
        <c:tickLblPos val="nextTo"/>
        <c:crossAx val="15784532"/>
        <c:crosses val="autoZero"/>
        <c:auto val="1"/>
        <c:lblOffset val="100"/>
        <c:tickLblSkip val="1"/>
        <c:noMultiLvlLbl val="0"/>
      </c:catAx>
      <c:valAx>
        <c:axId val="15784532"/>
        <c:scaling>
          <c:orientation val="minMax"/>
          <c:min val="3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所</a:t>
                </a:r>
              </a:p>
            </c:rich>
          </c:tx>
          <c:layout>
            <c:manualLayout>
              <c:xMode val="factor"/>
              <c:yMode val="factor"/>
              <c:x val="0.01275"/>
              <c:y val="0.15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903653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75"/>
          <c:y val="-0.00875"/>
          <c:w val="0.9505"/>
          <c:h val="0.997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'5,6表'!$A$10</c:f>
              <c:strCache>
                <c:ptCount val="1"/>
                <c:pt idx="0">
                  <c:v>従業者数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'5,6表'!$B$9:$G$9</c:f>
              <c:strCache/>
            </c:strRef>
          </c:cat>
          <c:val>
            <c:numRef>
              <c:f>'5,6表'!$B$10:$G$10</c:f>
              <c:numCache/>
            </c:numRef>
          </c:val>
        </c:ser>
        <c:overlap val="100"/>
        <c:gapWidth val="75"/>
        <c:axId val="7843061"/>
        <c:axId val="3478686"/>
      </c:barChart>
      <c:catAx>
        <c:axId val="7843061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1"/>
        <c:majorTickMark val="out"/>
        <c:minorTickMark val="none"/>
        <c:tickLblPos val="nextTo"/>
        <c:crossAx val="3478686"/>
        <c:crosses val="autoZero"/>
        <c:auto val="1"/>
        <c:lblOffset val="100"/>
        <c:tickLblSkip val="1"/>
        <c:noMultiLvlLbl val="0"/>
      </c:catAx>
      <c:valAx>
        <c:axId val="3478686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105"/>
              <c:y val="0.13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784306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25"/>
          <c:y val="0.06525"/>
          <c:w val="0.97425"/>
          <c:h val="0.93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'8,9表'!$A$10</c:f>
              <c:strCache>
                <c:ptCount val="1"/>
                <c:pt idx="0">
                  <c:v>製 造 品
出荷額等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'8,9表'!$B$9:$G$9</c:f>
              <c:strCache/>
            </c:strRef>
          </c:cat>
          <c:val>
            <c:numRef>
              <c:f>'8,9表'!$B$10:$G$10</c:f>
              <c:numCache/>
            </c:numRef>
          </c:val>
        </c:ser>
        <c:overlap val="100"/>
        <c:gapWidth val="75"/>
        <c:axId val="31308175"/>
        <c:axId val="13338120"/>
      </c:barChart>
      <c:catAx>
        <c:axId val="31308175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1"/>
        <c:majorTickMark val="out"/>
        <c:minorTickMark val="none"/>
        <c:tickLblPos val="nextTo"/>
        <c:crossAx val="13338120"/>
        <c:crosses val="autoZero"/>
        <c:auto val="1"/>
        <c:lblOffset val="100"/>
        <c:tickLblSkip val="1"/>
        <c:noMultiLvlLbl val="0"/>
      </c:catAx>
      <c:valAx>
        <c:axId val="13338120"/>
        <c:scaling>
          <c:orientation val="minMax"/>
          <c:max val="5000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万円</a:t>
                </a:r>
              </a:p>
            </c:rich>
          </c:tx>
          <c:layout>
            <c:manualLayout>
              <c:xMode val="factor"/>
              <c:yMode val="factor"/>
              <c:x val="0.01775"/>
              <c:y val="0.153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130817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25"/>
          <c:y val="0.03125"/>
          <c:w val="0.95825"/>
          <c:h val="0.999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'11,12表'!$A$10</c:f>
              <c:strCache>
                <c:ptCount val="1"/>
                <c:pt idx="0">
                  <c:v>付加価値額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'11,12表'!$B$9:$G$9</c:f>
              <c:strCache/>
            </c:strRef>
          </c:cat>
          <c:val>
            <c:numRef>
              <c:f>'11,12表'!$B$10:$G$10</c:f>
              <c:numCache/>
            </c:numRef>
          </c:val>
        </c:ser>
        <c:overlap val="100"/>
        <c:gapWidth val="75"/>
        <c:axId val="52934217"/>
        <c:axId val="6645906"/>
      </c:barChart>
      <c:catAx>
        <c:axId val="52934217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1"/>
        <c:majorTickMark val="out"/>
        <c:minorTickMark val="none"/>
        <c:tickLblPos val="nextTo"/>
        <c:crossAx val="6645906"/>
        <c:crosses val="autoZero"/>
        <c:auto val="1"/>
        <c:lblOffset val="100"/>
        <c:tickLblSkip val="1"/>
        <c:noMultiLvlLbl val="0"/>
      </c:catAx>
      <c:valAx>
        <c:axId val="6645906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万円</a:t>
                </a:r>
              </a:p>
            </c:rich>
          </c:tx>
          <c:layout>
            <c:manualLayout>
              <c:xMode val="factor"/>
              <c:yMode val="factor"/>
              <c:x val="0.02275"/>
              <c:y val="0.14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293421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75"/>
          <c:y val="0.04375"/>
          <c:w val="0.95225"/>
          <c:h val="0.9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'14,15表'!$A$10</c:f>
              <c:strCache>
                <c:ptCount val="1"/>
                <c:pt idx="0">
                  <c:v>有形固定資産投資総額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'14,15表'!$B$9:$G$9</c:f>
              <c:strCache/>
            </c:strRef>
          </c:cat>
          <c:val>
            <c:numRef>
              <c:f>'14,15表'!$B$10:$G$10</c:f>
              <c:numCache/>
            </c:numRef>
          </c:val>
        </c:ser>
        <c:overlap val="100"/>
        <c:gapWidth val="75"/>
        <c:axId val="59813155"/>
        <c:axId val="1447484"/>
      </c:barChart>
      <c:catAx>
        <c:axId val="59813155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1"/>
        <c:majorTickMark val="out"/>
        <c:minorTickMark val="none"/>
        <c:tickLblPos val="nextTo"/>
        <c:crossAx val="1447484"/>
        <c:crosses val="autoZero"/>
        <c:auto val="1"/>
        <c:lblOffset val="100"/>
        <c:tickLblSkip val="1"/>
        <c:noMultiLvlLbl val="0"/>
      </c:catAx>
      <c:valAx>
        <c:axId val="1447484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万円</a:t>
                </a:r>
              </a:p>
            </c:rich>
          </c:tx>
          <c:layout>
            <c:manualLayout>
              <c:xMode val="factor"/>
              <c:yMode val="factor"/>
              <c:x val="0.021"/>
              <c:y val="0.144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981315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425"/>
          <c:y val="0.05825"/>
          <c:w val="0.9095"/>
          <c:h val="0.958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'17表'!$B$9</c:f>
              <c:strCache>
                <c:ptCount val="1"/>
                <c:pt idx="0">
                  <c:v>事業所数
（所）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調査なし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'17表'!$A$10:$A$15</c:f>
              <c:strCache/>
            </c:strRef>
          </c:cat>
          <c:val>
            <c:numRef>
              <c:f>'17表'!$B$10:$B$15</c:f>
              <c:numCache/>
            </c:numRef>
          </c:val>
        </c:ser>
        <c:overlap val="100"/>
        <c:axId val="13027357"/>
        <c:axId val="50137350"/>
      </c:barChart>
      <c:catAx>
        <c:axId val="130273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137350"/>
        <c:crosses val="autoZero"/>
        <c:auto val="1"/>
        <c:lblOffset val="100"/>
        <c:tickLblSkip val="1"/>
        <c:noMultiLvlLbl val="0"/>
      </c:catAx>
      <c:valAx>
        <c:axId val="5013735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所</a:t>
                </a:r>
              </a:p>
            </c:rich>
          </c:tx>
          <c:layout>
            <c:manualLayout>
              <c:xMode val="factor"/>
              <c:yMode val="factor"/>
              <c:x val="0.01825"/>
              <c:y val="0.146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02735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Relationship Id="rId3" Type="http://schemas.openxmlformats.org/officeDocument/2006/relationships/image" Target="../media/image3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6.emf" /><Relationship Id="rId3" Type="http://schemas.openxmlformats.org/officeDocument/2006/relationships/image" Target="../media/image7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4</xdr:row>
      <xdr:rowOff>38100</xdr:rowOff>
    </xdr:from>
    <xdr:to>
      <xdr:col>8</xdr:col>
      <xdr:colOff>514350</xdr:colOff>
      <xdr:row>40</xdr:row>
      <xdr:rowOff>142875</xdr:rowOff>
    </xdr:to>
    <xdr:pic>
      <xdr:nvPicPr>
        <xdr:cNvPr id="1" name="図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419225"/>
          <a:ext cx="6543675" cy="6276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21</xdr:row>
      <xdr:rowOff>0</xdr:rowOff>
    </xdr:from>
    <xdr:to>
      <xdr:col>6</xdr:col>
      <xdr:colOff>504825</xdr:colOff>
      <xdr:row>40</xdr:row>
      <xdr:rowOff>123825</xdr:rowOff>
    </xdr:to>
    <xdr:pic>
      <xdr:nvPicPr>
        <xdr:cNvPr id="1" name="図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600450"/>
          <a:ext cx="6315075" cy="3381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3</xdr:row>
      <xdr:rowOff>19050</xdr:rowOff>
    </xdr:from>
    <xdr:to>
      <xdr:col>6</xdr:col>
      <xdr:colOff>552450</xdr:colOff>
      <xdr:row>22</xdr:row>
      <xdr:rowOff>142875</xdr:rowOff>
    </xdr:to>
    <xdr:pic>
      <xdr:nvPicPr>
        <xdr:cNvPr id="2" name="図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533400"/>
          <a:ext cx="6315075" cy="3381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38</xdr:row>
      <xdr:rowOff>142875</xdr:rowOff>
    </xdr:from>
    <xdr:to>
      <xdr:col>6</xdr:col>
      <xdr:colOff>504825</xdr:colOff>
      <xdr:row>58</xdr:row>
      <xdr:rowOff>104775</xdr:rowOff>
    </xdr:to>
    <xdr:pic>
      <xdr:nvPicPr>
        <xdr:cNvPr id="3" name="図 1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6657975"/>
          <a:ext cx="6315075" cy="3390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476250</xdr:colOff>
      <xdr:row>10</xdr:row>
      <xdr:rowOff>38100</xdr:rowOff>
    </xdr:from>
    <xdr:to>
      <xdr:col>3</xdr:col>
      <xdr:colOff>9525</xdr:colOff>
      <xdr:row>14</xdr:row>
      <xdr:rowOff>66675</xdr:rowOff>
    </xdr:to>
    <xdr:sp>
      <xdr:nvSpPr>
        <xdr:cNvPr id="4" name="正方形/長方形 2"/>
        <xdr:cNvSpPr>
          <a:spLocks/>
        </xdr:cNvSpPr>
      </xdr:nvSpPr>
      <xdr:spPr>
        <a:xfrm>
          <a:off x="2647950" y="1752600"/>
          <a:ext cx="111442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事業所数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398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事業所</a:t>
          </a:r>
        </a:p>
      </xdr:txBody>
    </xdr:sp>
    <xdr:clientData/>
  </xdr:twoCellAnchor>
  <xdr:twoCellAnchor>
    <xdr:from>
      <xdr:col>1</xdr:col>
      <xdr:colOff>257175</xdr:colOff>
      <xdr:row>46</xdr:row>
      <xdr:rowOff>123825</xdr:rowOff>
    </xdr:from>
    <xdr:to>
      <xdr:col>3</xdr:col>
      <xdr:colOff>295275</xdr:colOff>
      <xdr:row>51</xdr:row>
      <xdr:rowOff>19050</xdr:rowOff>
    </xdr:to>
    <xdr:sp>
      <xdr:nvSpPr>
        <xdr:cNvPr id="5" name="正方形/長方形 6"/>
        <xdr:cNvSpPr>
          <a:spLocks/>
        </xdr:cNvSpPr>
      </xdr:nvSpPr>
      <xdr:spPr>
        <a:xfrm>
          <a:off x="2428875" y="8010525"/>
          <a:ext cx="1619250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製造品出荷額等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4,423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億</a:t>
          </a:r>
          <a:r>
            <a:rPr lang="en-US" cap="none" sz="1100" b="0" i="0" u="none" baseline="0">
              <a:solidFill>
                <a:srgbClr val="000000"/>
              </a:solidFill>
            </a:rPr>
            <a:t>479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万円</a:t>
          </a:r>
        </a:p>
      </xdr:txBody>
    </xdr:sp>
    <xdr:clientData/>
  </xdr:twoCellAnchor>
  <xdr:twoCellAnchor>
    <xdr:from>
      <xdr:col>0</xdr:col>
      <xdr:colOff>695325</xdr:colOff>
      <xdr:row>1</xdr:row>
      <xdr:rowOff>85725</xdr:rowOff>
    </xdr:from>
    <xdr:to>
      <xdr:col>6</xdr:col>
      <xdr:colOff>57150</xdr:colOff>
      <xdr:row>5</xdr:row>
      <xdr:rowOff>47625</xdr:rowOff>
    </xdr:to>
    <xdr:sp>
      <xdr:nvSpPr>
        <xdr:cNvPr id="6" name="正方形/長方形 7"/>
        <xdr:cNvSpPr>
          <a:spLocks/>
        </xdr:cNvSpPr>
      </xdr:nvSpPr>
      <xdr:spPr>
        <a:xfrm>
          <a:off x="695325" y="257175"/>
          <a:ext cx="5172075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産業別事業所数・従業者数・製造品出荷額等　構成比</a:t>
          </a:r>
          <a:r>
            <a:rPr lang="en-US" cap="none" sz="1600" b="0" i="0" u="none" baseline="0">
              <a:solidFill>
                <a:srgbClr val="000000"/>
              </a:solidFill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　　　　　　　　　　　　　　　　　　　　　　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（％）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8</xdr:col>
      <xdr:colOff>1066800</xdr:colOff>
      <xdr:row>18</xdr:row>
      <xdr:rowOff>114300</xdr:rowOff>
    </xdr:to>
    <xdr:pic>
      <xdr:nvPicPr>
        <xdr:cNvPr id="1" name="図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53200" cy="3200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8</xdr:col>
      <xdr:colOff>1066800</xdr:colOff>
      <xdr:row>37</xdr:row>
      <xdr:rowOff>114300</xdr:rowOff>
    </xdr:to>
    <xdr:pic>
      <xdr:nvPicPr>
        <xdr:cNvPr id="2" name="図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3257550"/>
          <a:ext cx="6553200" cy="3200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8</xdr:col>
      <xdr:colOff>1066800</xdr:colOff>
      <xdr:row>56</xdr:row>
      <xdr:rowOff>114300</xdr:rowOff>
    </xdr:to>
    <xdr:pic>
      <xdr:nvPicPr>
        <xdr:cNvPr id="3" name="図 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6515100"/>
          <a:ext cx="6553200" cy="3200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66675</xdr:rowOff>
    </xdr:from>
    <xdr:to>
      <xdr:col>7</xdr:col>
      <xdr:colOff>161925</xdr:colOff>
      <xdr:row>7</xdr:row>
      <xdr:rowOff>0</xdr:rowOff>
    </xdr:to>
    <xdr:graphicFrame>
      <xdr:nvGraphicFramePr>
        <xdr:cNvPr id="1" name="グラフ 1"/>
        <xdr:cNvGraphicFramePr/>
      </xdr:nvGraphicFramePr>
      <xdr:xfrm>
        <a:off x="0" y="1095375"/>
        <a:ext cx="6553200" cy="1228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3</xdr:row>
      <xdr:rowOff>38100</xdr:rowOff>
    </xdr:from>
    <xdr:to>
      <xdr:col>7</xdr:col>
      <xdr:colOff>104775</xdr:colOff>
      <xdr:row>7</xdr:row>
      <xdr:rowOff>190500</xdr:rowOff>
    </xdr:to>
    <xdr:graphicFrame>
      <xdr:nvGraphicFramePr>
        <xdr:cNvPr id="1" name="グラフ 1"/>
        <xdr:cNvGraphicFramePr/>
      </xdr:nvGraphicFramePr>
      <xdr:xfrm>
        <a:off x="209550" y="1066800"/>
        <a:ext cx="6286500" cy="1524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38100</xdr:rowOff>
    </xdr:from>
    <xdr:to>
      <xdr:col>7</xdr:col>
      <xdr:colOff>85725</xdr:colOff>
      <xdr:row>7</xdr:row>
      <xdr:rowOff>190500</xdr:rowOff>
    </xdr:to>
    <xdr:graphicFrame>
      <xdr:nvGraphicFramePr>
        <xdr:cNvPr id="1" name="グラフ 1"/>
        <xdr:cNvGraphicFramePr/>
      </xdr:nvGraphicFramePr>
      <xdr:xfrm>
        <a:off x="9525" y="1066800"/>
        <a:ext cx="6534150" cy="1524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14</xdr:row>
      <xdr:rowOff>0</xdr:rowOff>
    </xdr:from>
    <xdr:to>
      <xdr:col>1</xdr:col>
      <xdr:colOff>0</xdr:colOff>
      <xdr:row>14</xdr:row>
      <xdr:rowOff>0</xdr:rowOff>
    </xdr:to>
    <xdr:sp>
      <xdr:nvSpPr>
        <xdr:cNvPr id="1" name="Line 2"/>
        <xdr:cNvSpPr>
          <a:spLocks/>
        </xdr:cNvSpPr>
      </xdr:nvSpPr>
      <xdr:spPr>
        <a:xfrm>
          <a:off x="962025" y="4314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28575</xdr:rowOff>
    </xdr:from>
    <xdr:to>
      <xdr:col>7</xdr:col>
      <xdr:colOff>76200</xdr:colOff>
      <xdr:row>7</xdr:row>
      <xdr:rowOff>285750</xdr:rowOff>
    </xdr:to>
    <xdr:graphicFrame>
      <xdr:nvGraphicFramePr>
        <xdr:cNvPr id="2" name="グラフ 1"/>
        <xdr:cNvGraphicFramePr/>
      </xdr:nvGraphicFramePr>
      <xdr:xfrm>
        <a:off x="0" y="1057275"/>
        <a:ext cx="6410325" cy="1628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</xdr:row>
      <xdr:rowOff>28575</xdr:rowOff>
    </xdr:from>
    <xdr:to>
      <xdr:col>7</xdr:col>
      <xdr:colOff>95250</xdr:colOff>
      <xdr:row>7</xdr:row>
      <xdr:rowOff>133350</xdr:rowOff>
    </xdr:to>
    <xdr:graphicFrame>
      <xdr:nvGraphicFramePr>
        <xdr:cNvPr id="1" name="グラフ 1"/>
        <xdr:cNvGraphicFramePr/>
      </xdr:nvGraphicFramePr>
      <xdr:xfrm>
        <a:off x="57150" y="1057275"/>
        <a:ext cx="6486525" cy="1476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3</xdr:row>
      <xdr:rowOff>0</xdr:rowOff>
    </xdr:from>
    <xdr:to>
      <xdr:col>5</xdr:col>
      <xdr:colOff>180975</xdr:colOff>
      <xdr:row>7</xdr:row>
      <xdr:rowOff>76200</xdr:rowOff>
    </xdr:to>
    <xdr:graphicFrame>
      <xdr:nvGraphicFramePr>
        <xdr:cNvPr id="1" name="グラフ 9"/>
        <xdr:cNvGraphicFramePr/>
      </xdr:nvGraphicFramePr>
      <xdr:xfrm>
        <a:off x="85725" y="1028700"/>
        <a:ext cx="6438900" cy="144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/>
  </sheetPr>
  <dimension ref="A1:J50"/>
  <sheetViews>
    <sheetView tabSelected="1" view="pageBreakPreview" zoomScaleSheetLayoutView="100" workbookViewId="0" topLeftCell="A1">
      <selection activeCell="A1" sqref="A1:I1"/>
    </sheetView>
  </sheetViews>
  <sheetFormatPr defaultColWidth="9.00390625" defaultRowHeight="13.5"/>
  <cols>
    <col min="1" max="1" width="6.625" style="0" customWidth="1"/>
    <col min="2" max="2" width="9.75390625" style="0" customWidth="1"/>
    <col min="3" max="3" width="11.625" style="0" hidden="1" customWidth="1"/>
    <col min="4" max="4" width="20.125" style="0" customWidth="1"/>
    <col min="5" max="5" width="12.125" style="0" customWidth="1"/>
    <col min="8" max="8" width="13.25390625" style="0" customWidth="1"/>
    <col min="9" max="9" width="7.125" style="0" customWidth="1"/>
  </cols>
  <sheetData>
    <row r="1" spans="1:10" s="165" customFormat="1" ht="48" customHeight="1">
      <c r="A1" s="293" t="s">
        <v>134</v>
      </c>
      <c r="B1" s="293"/>
      <c r="C1" s="293"/>
      <c r="D1" s="293"/>
      <c r="E1" s="293"/>
      <c r="F1" s="293"/>
      <c r="G1" s="293"/>
      <c r="H1" s="293"/>
      <c r="I1" s="293"/>
      <c r="J1" s="166"/>
    </row>
    <row r="2" spans="1:10" s="165" customFormat="1" ht="21" customHeight="1">
      <c r="A2" s="245"/>
      <c r="B2" s="245"/>
      <c r="C2" s="245"/>
      <c r="D2" s="245"/>
      <c r="E2" s="245"/>
      <c r="F2" s="245"/>
      <c r="G2" s="245"/>
      <c r="H2" s="245"/>
      <c r="I2" s="245"/>
      <c r="J2" s="166"/>
    </row>
    <row r="3" spans="1:9" ht="26.25" customHeight="1">
      <c r="A3" s="206" t="s">
        <v>11</v>
      </c>
      <c r="H3" s="292" t="s">
        <v>100</v>
      </c>
      <c r="I3" s="292"/>
    </row>
    <row r="42" spans="1:9" ht="39" customHeight="1">
      <c r="A42" s="256" t="s">
        <v>135</v>
      </c>
      <c r="B42" s="294" t="s">
        <v>180</v>
      </c>
      <c r="C42" s="294"/>
      <c r="D42" s="294"/>
      <c r="E42" s="294"/>
      <c r="F42" s="294"/>
      <c r="G42" s="294"/>
      <c r="H42" s="294"/>
      <c r="I42" s="294"/>
    </row>
    <row r="43" spans="1:9" ht="13.5">
      <c r="A43" s="246"/>
      <c r="B43" s="294"/>
      <c r="C43" s="294"/>
      <c r="D43" s="294"/>
      <c r="E43" s="294"/>
      <c r="F43" s="294"/>
      <c r="G43" s="294"/>
      <c r="H43" s="294"/>
      <c r="I43" s="294"/>
    </row>
    <row r="44" spans="1:9" ht="13.5">
      <c r="A44" s="246"/>
      <c r="B44" s="294"/>
      <c r="C44" s="294"/>
      <c r="D44" s="294"/>
      <c r="E44" s="294"/>
      <c r="F44" s="294"/>
      <c r="G44" s="294"/>
      <c r="H44" s="294"/>
      <c r="I44" s="294"/>
    </row>
    <row r="45" spans="1:9" ht="13.5">
      <c r="A45" s="206"/>
      <c r="B45" s="294"/>
      <c r="C45" s="294"/>
      <c r="D45" s="294"/>
      <c r="E45" s="294"/>
      <c r="F45" s="294"/>
      <c r="G45" s="294"/>
      <c r="H45" s="294"/>
      <c r="I45" s="294"/>
    </row>
    <row r="46" spans="1:9" ht="13.5">
      <c r="A46" s="206"/>
      <c r="B46" s="255"/>
      <c r="C46" s="255"/>
      <c r="D46" s="255"/>
      <c r="E46" s="255"/>
      <c r="F46" s="255"/>
      <c r="G46" s="255"/>
      <c r="H46" s="255"/>
      <c r="I46" s="255"/>
    </row>
    <row r="47" spans="2:8" ht="13.5">
      <c r="B47" s="255"/>
      <c r="C47" s="255"/>
      <c r="D47" s="255"/>
      <c r="E47" s="255"/>
      <c r="F47" s="255"/>
      <c r="G47" s="255"/>
      <c r="H47" s="255"/>
    </row>
    <row r="48" spans="2:8" ht="13.5">
      <c r="B48" s="255"/>
      <c r="C48" s="255"/>
      <c r="D48" s="255"/>
      <c r="E48" s="255"/>
      <c r="F48" s="255"/>
      <c r="G48" s="255"/>
      <c r="H48" s="255"/>
    </row>
    <row r="49" spans="2:8" ht="13.5">
      <c r="B49" s="255"/>
      <c r="C49" s="255"/>
      <c r="D49" s="255"/>
      <c r="E49" s="255"/>
      <c r="F49" s="255"/>
      <c r="G49" s="255"/>
      <c r="H49" s="255"/>
    </row>
    <row r="50" spans="2:8" ht="13.5">
      <c r="B50" s="255"/>
      <c r="C50" s="255"/>
      <c r="D50" s="255"/>
      <c r="E50" s="255"/>
      <c r="F50" s="255"/>
      <c r="G50" s="255"/>
      <c r="H50" s="255"/>
    </row>
  </sheetData>
  <sheetProtection/>
  <mergeCells count="3">
    <mergeCell ref="H3:I3"/>
    <mergeCell ref="A1:I1"/>
    <mergeCell ref="B42:I45"/>
  </mergeCells>
  <printOptions horizontalCentered="1"/>
  <pageMargins left="0.7874015748031497" right="0.7874015748031497" top="1.1811023622047245" bottom="0.7874015748031497" header="1.220472440944882" footer="0.5118110236220472"/>
  <pageSetup firstPageNumber="5" useFirstPageNumber="1" horizontalDpi="600" verticalDpi="600" orientation="portrait" paperSize="9" r:id="rId2"/>
  <headerFooter alignWithMargins="0">
    <oddHeader>&amp;C&amp;"ＭＳ Ｐ明朝,標準"&amp;72　　　　　</oddHeader>
    <oddFooter>&amp;C&amp;"ＭＳ ゴシック,標準"&amp;12－&amp;P－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9"/>
  </sheetPr>
  <dimension ref="A1:I48"/>
  <sheetViews>
    <sheetView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3.625" style="4" customWidth="1"/>
    <col min="2" max="2" width="12.00390625" style="4" customWidth="1"/>
    <col min="3" max="3" width="13.00390625" style="4" customWidth="1"/>
    <col min="4" max="4" width="10.75390625" style="4" customWidth="1"/>
    <col min="5" max="5" width="13.00390625" style="4" customWidth="1"/>
    <col min="6" max="6" width="10.75390625" style="4" customWidth="1"/>
    <col min="7" max="7" width="13.00390625" style="4" customWidth="1"/>
    <col min="8" max="8" width="10.75390625" style="4" customWidth="1"/>
    <col min="9" max="16384" width="9.00390625" style="4" customWidth="1"/>
  </cols>
  <sheetData>
    <row r="1" spans="1:8" s="1" customFormat="1" ht="26.25" customHeight="1">
      <c r="A1" s="2" t="s">
        <v>34</v>
      </c>
      <c r="B1" s="2"/>
      <c r="C1" s="2"/>
      <c r="D1" s="2"/>
      <c r="E1" s="2"/>
      <c r="F1" s="2"/>
      <c r="G1" s="2"/>
      <c r="H1" s="47"/>
    </row>
    <row r="2" spans="1:8" s="6" customFormat="1" ht="26.25" customHeight="1">
      <c r="A2" s="302" t="s">
        <v>35</v>
      </c>
      <c r="B2" s="302"/>
      <c r="C2" s="301" t="s">
        <v>177</v>
      </c>
      <c r="D2" s="302"/>
      <c r="E2" s="301" t="s">
        <v>160</v>
      </c>
      <c r="F2" s="302"/>
      <c r="G2" s="301" t="s">
        <v>121</v>
      </c>
      <c r="H2" s="311"/>
    </row>
    <row r="3" spans="1:8" s="6" customFormat="1" ht="26.25" customHeight="1">
      <c r="A3" s="312"/>
      <c r="B3" s="312"/>
      <c r="C3" s="180" t="s">
        <v>32</v>
      </c>
      <c r="D3" s="199" t="s">
        <v>55</v>
      </c>
      <c r="E3" s="180" t="s">
        <v>32</v>
      </c>
      <c r="F3" s="199" t="s">
        <v>55</v>
      </c>
      <c r="G3" s="182" t="s">
        <v>33</v>
      </c>
      <c r="H3" s="200" t="s">
        <v>23</v>
      </c>
    </row>
    <row r="4" spans="1:8" s="1" customFormat="1" ht="26.25" customHeight="1">
      <c r="A4" s="306" t="s">
        <v>10</v>
      </c>
      <c r="B4" s="306"/>
      <c r="C4" s="65">
        <v>44230479</v>
      </c>
      <c r="D4" s="20">
        <v>100</v>
      </c>
      <c r="E4" s="65">
        <v>42903818</v>
      </c>
      <c r="F4" s="20">
        <v>100</v>
      </c>
      <c r="G4" s="65">
        <f>C4-E4</f>
        <v>1326661</v>
      </c>
      <c r="H4" s="159">
        <f>ROUND(G4/E4*100,1)</f>
        <v>3.1</v>
      </c>
    </row>
    <row r="5" spans="1:8" s="6" customFormat="1" ht="26.25" customHeight="1">
      <c r="A5" s="26">
        <v>9</v>
      </c>
      <c r="B5" s="92" t="s">
        <v>64</v>
      </c>
      <c r="C5" s="31">
        <v>1516431</v>
      </c>
      <c r="D5" s="42">
        <f>ROUND(C5/$C$4*100,1)</f>
        <v>3.4</v>
      </c>
      <c r="E5" s="31">
        <v>1500918</v>
      </c>
      <c r="F5" s="42">
        <f>ROUND(E5/$E$4*100,1)</f>
        <v>3.5</v>
      </c>
      <c r="G5" s="136">
        <f aca="true" t="shared" si="0" ref="G5:G28">C5-E5</f>
        <v>15513</v>
      </c>
      <c r="H5" s="84">
        <f>ROUND(G5/E5*100,1)</f>
        <v>1</v>
      </c>
    </row>
    <row r="6" spans="1:8" s="6" customFormat="1" ht="26.25" customHeight="1">
      <c r="A6" s="26">
        <v>10</v>
      </c>
      <c r="B6" s="204" t="s">
        <v>65</v>
      </c>
      <c r="C6" s="32">
        <v>110125</v>
      </c>
      <c r="D6" s="42">
        <f>ROUND(C6/$C$4*100,1)</f>
        <v>0.2</v>
      </c>
      <c r="E6" s="32">
        <v>110148</v>
      </c>
      <c r="F6" s="42">
        <f aca="true" t="shared" si="1" ref="F6:F12">ROUND(E6/$E$4*100,1)</f>
        <v>0.3</v>
      </c>
      <c r="G6" s="136">
        <f t="shared" si="0"/>
        <v>-23</v>
      </c>
      <c r="H6" s="84">
        <f>ROUND(G6/E6*100,1)</f>
        <v>0</v>
      </c>
    </row>
    <row r="7" spans="1:8" s="6" customFormat="1" ht="26.25" customHeight="1">
      <c r="A7" s="26">
        <v>11</v>
      </c>
      <c r="B7" s="92" t="s">
        <v>66</v>
      </c>
      <c r="C7" s="33">
        <v>51912</v>
      </c>
      <c r="D7" s="42">
        <f aca="true" t="shared" si="2" ref="D7:D12">ROUND(C7/$C$4*100,1)</f>
        <v>0.1</v>
      </c>
      <c r="E7" s="33">
        <v>51195</v>
      </c>
      <c r="F7" s="42">
        <f t="shared" si="1"/>
        <v>0.1</v>
      </c>
      <c r="G7" s="154">
        <f t="shared" si="0"/>
        <v>717</v>
      </c>
      <c r="H7" s="84">
        <f aca="true" t="shared" si="3" ref="H7:H28">ROUND(G7/E7*100,1)</f>
        <v>1.4</v>
      </c>
    </row>
    <row r="8" spans="1:8" s="6" customFormat="1" ht="26.25" customHeight="1">
      <c r="A8" s="26">
        <v>12</v>
      </c>
      <c r="B8" s="92" t="s">
        <v>67</v>
      </c>
      <c r="C8" s="33">
        <v>3248604</v>
      </c>
      <c r="D8" s="42">
        <f t="shared" si="2"/>
        <v>7.3</v>
      </c>
      <c r="E8" s="33">
        <v>3584481</v>
      </c>
      <c r="F8" s="42">
        <f t="shared" si="1"/>
        <v>8.4</v>
      </c>
      <c r="G8" s="154">
        <f t="shared" si="0"/>
        <v>-335877</v>
      </c>
      <c r="H8" s="84">
        <f t="shared" si="3"/>
        <v>-9.4</v>
      </c>
    </row>
    <row r="9" spans="1:8" s="6" customFormat="1" ht="26.25" customHeight="1">
      <c r="A9" s="26">
        <v>13</v>
      </c>
      <c r="B9" s="92" t="s">
        <v>68</v>
      </c>
      <c r="C9" s="33">
        <v>1023228</v>
      </c>
      <c r="D9" s="42">
        <f t="shared" si="2"/>
        <v>2.3</v>
      </c>
      <c r="E9" s="33">
        <v>951589</v>
      </c>
      <c r="F9" s="42">
        <f t="shared" si="1"/>
        <v>2.2</v>
      </c>
      <c r="G9" s="154">
        <f t="shared" si="0"/>
        <v>71639</v>
      </c>
      <c r="H9" s="84">
        <f t="shared" si="3"/>
        <v>7.5</v>
      </c>
    </row>
    <row r="10" spans="1:8" s="6" customFormat="1" ht="26.25" customHeight="1">
      <c r="A10" s="26">
        <v>14</v>
      </c>
      <c r="B10" s="92" t="s">
        <v>69</v>
      </c>
      <c r="C10" s="33">
        <v>107033</v>
      </c>
      <c r="D10" s="42">
        <f t="shared" si="2"/>
        <v>0.2</v>
      </c>
      <c r="E10" s="33">
        <v>121130</v>
      </c>
      <c r="F10" s="42">
        <f t="shared" si="1"/>
        <v>0.3</v>
      </c>
      <c r="G10" s="154">
        <f t="shared" si="0"/>
        <v>-14097</v>
      </c>
      <c r="H10" s="84">
        <f t="shared" si="3"/>
        <v>-11.6</v>
      </c>
    </row>
    <row r="11" spans="1:8" s="6" customFormat="1" ht="26.25" customHeight="1">
      <c r="A11" s="26">
        <v>15</v>
      </c>
      <c r="B11" s="92" t="s">
        <v>70</v>
      </c>
      <c r="C11" s="33">
        <v>265783</v>
      </c>
      <c r="D11" s="42">
        <f t="shared" si="2"/>
        <v>0.6</v>
      </c>
      <c r="E11" s="33">
        <v>290166</v>
      </c>
      <c r="F11" s="42">
        <f t="shared" si="1"/>
        <v>0.7</v>
      </c>
      <c r="G11" s="154">
        <f t="shared" si="0"/>
        <v>-24383</v>
      </c>
      <c r="H11" s="84">
        <f t="shared" si="3"/>
        <v>-8.4</v>
      </c>
    </row>
    <row r="12" spans="1:8" s="6" customFormat="1" ht="26.25" customHeight="1">
      <c r="A12" s="26">
        <v>16</v>
      </c>
      <c r="B12" s="92" t="s">
        <v>71</v>
      </c>
      <c r="C12" s="17">
        <v>4132802</v>
      </c>
      <c r="D12" s="42">
        <f t="shared" si="2"/>
        <v>9.3</v>
      </c>
      <c r="E12" s="17">
        <v>3881994</v>
      </c>
      <c r="F12" s="42">
        <f t="shared" si="1"/>
        <v>9</v>
      </c>
      <c r="G12" s="154">
        <f>C12-E12</f>
        <v>250808</v>
      </c>
      <c r="H12" s="84">
        <f>ROUND(G12/E12*100,1)</f>
        <v>6.5</v>
      </c>
    </row>
    <row r="13" spans="1:8" s="6" customFormat="1" ht="26.25" customHeight="1">
      <c r="A13" s="26">
        <v>17</v>
      </c>
      <c r="B13" s="92" t="s">
        <v>72</v>
      </c>
      <c r="C13" s="17" t="s">
        <v>87</v>
      </c>
      <c r="D13" s="99" t="s">
        <v>87</v>
      </c>
      <c r="E13" s="17" t="s">
        <v>87</v>
      </c>
      <c r="F13" s="99" t="s">
        <v>87</v>
      </c>
      <c r="G13" s="17" t="s">
        <v>87</v>
      </c>
      <c r="H13" s="141" t="s">
        <v>87</v>
      </c>
    </row>
    <row r="14" spans="1:8" s="6" customFormat="1" ht="26.25" customHeight="1">
      <c r="A14" s="26">
        <v>18</v>
      </c>
      <c r="B14" s="204" t="s">
        <v>119</v>
      </c>
      <c r="C14" s="98">
        <v>7716582</v>
      </c>
      <c r="D14" s="42">
        <f>ROUND(C14/$C$4*100,1)</f>
        <v>17.4</v>
      </c>
      <c r="E14" s="98">
        <v>7251851</v>
      </c>
      <c r="F14" s="42">
        <f>ROUND(E14/$E$4*100,1)</f>
        <v>16.9</v>
      </c>
      <c r="G14" s="154">
        <f t="shared" si="0"/>
        <v>464731</v>
      </c>
      <c r="H14" s="84">
        <f>ROUND(G14/E14*100,1)</f>
        <v>6.4</v>
      </c>
    </row>
    <row r="15" spans="1:8" s="6" customFormat="1" ht="26.25" customHeight="1">
      <c r="A15" s="26">
        <v>19</v>
      </c>
      <c r="B15" s="92" t="s">
        <v>73</v>
      </c>
      <c r="C15" s="32">
        <v>755179</v>
      </c>
      <c r="D15" s="42">
        <f>ROUND(C15/$C$4*100,1)</f>
        <v>1.7</v>
      </c>
      <c r="E15" s="32">
        <v>478244</v>
      </c>
      <c r="F15" s="42">
        <f>ROUND(E15/$E$4*100,1)</f>
        <v>1.1</v>
      </c>
      <c r="G15" s="154">
        <f t="shared" si="0"/>
        <v>276935</v>
      </c>
      <c r="H15" s="84">
        <f t="shared" si="3"/>
        <v>57.9</v>
      </c>
    </row>
    <row r="16" spans="1:8" s="6" customFormat="1" ht="26.25" customHeight="1">
      <c r="A16" s="26">
        <v>20</v>
      </c>
      <c r="B16" s="92" t="s">
        <v>74</v>
      </c>
      <c r="C16" s="33" t="s">
        <v>40</v>
      </c>
      <c r="D16" s="120" t="s">
        <v>40</v>
      </c>
      <c r="E16" s="33" t="s">
        <v>40</v>
      </c>
      <c r="F16" s="120" t="s">
        <v>40</v>
      </c>
      <c r="G16" s="33" t="s">
        <v>40</v>
      </c>
      <c r="H16" s="113" t="s">
        <v>40</v>
      </c>
    </row>
    <row r="17" spans="1:8" s="6" customFormat="1" ht="26.25" customHeight="1">
      <c r="A17" s="26">
        <v>21</v>
      </c>
      <c r="B17" s="201" t="s">
        <v>75</v>
      </c>
      <c r="C17" s="130">
        <v>1163526</v>
      </c>
      <c r="D17" s="42">
        <f aca="true" t="shared" si="4" ref="D17:D28">ROUND(C17/$C$4*100,1)</f>
        <v>2.6</v>
      </c>
      <c r="E17" s="130">
        <v>1133618</v>
      </c>
      <c r="F17" s="42">
        <f aca="true" t="shared" si="5" ref="F17:F28">ROUND(E17/$E$4*100,1)</f>
        <v>2.6</v>
      </c>
      <c r="G17" s="154">
        <f t="shared" si="0"/>
        <v>29908</v>
      </c>
      <c r="H17" s="84">
        <f>ROUND(G17/E17*100,1)</f>
        <v>2.6</v>
      </c>
    </row>
    <row r="18" spans="1:8" s="6" customFormat="1" ht="26.25" customHeight="1">
      <c r="A18" s="26">
        <v>22</v>
      </c>
      <c r="B18" s="92" t="s">
        <v>76</v>
      </c>
      <c r="C18" s="17">
        <v>55245</v>
      </c>
      <c r="D18" s="42">
        <f t="shared" si="4"/>
        <v>0.1</v>
      </c>
      <c r="E18" s="17">
        <v>50309</v>
      </c>
      <c r="F18" s="42">
        <f t="shared" si="5"/>
        <v>0.1</v>
      </c>
      <c r="G18" s="154">
        <f t="shared" si="0"/>
        <v>4936</v>
      </c>
      <c r="H18" s="84">
        <f>ROUND(G18/E18*100,1)</f>
        <v>9.8</v>
      </c>
    </row>
    <row r="19" spans="1:8" s="6" customFormat="1" ht="26.25" customHeight="1">
      <c r="A19" s="26">
        <v>23</v>
      </c>
      <c r="B19" s="92" t="s">
        <v>77</v>
      </c>
      <c r="C19" s="33">
        <v>3034349</v>
      </c>
      <c r="D19" s="42">
        <f t="shared" si="4"/>
        <v>6.9</v>
      </c>
      <c r="E19" s="33">
        <v>2804452</v>
      </c>
      <c r="F19" s="42">
        <f t="shared" si="5"/>
        <v>6.5</v>
      </c>
      <c r="G19" s="136">
        <f t="shared" si="0"/>
        <v>229897</v>
      </c>
      <c r="H19" s="84">
        <f t="shared" si="3"/>
        <v>8.2</v>
      </c>
    </row>
    <row r="20" spans="1:8" s="6" customFormat="1" ht="26.25" customHeight="1">
      <c r="A20" s="26">
        <v>24</v>
      </c>
      <c r="B20" s="92" t="s">
        <v>78</v>
      </c>
      <c r="C20" s="33">
        <v>3315744</v>
      </c>
      <c r="D20" s="42">
        <f t="shared" si="4"/>
        <v>7.5</v>
      </c>
      <c r="E20" s="33">
        <v>2968305</v>
      </c>
      <c r="F20" s="42">
        <f t="shared" si="5"/>
        <v>6.9</v>
      </c>
      <c r="G20" s="136">
        <f t="shared" si="0"/>
        <v>347439</v>
      </c>
      <c r="H20" s="84">
        <f t="shared" si="3"/>
        <v>11.7</v>
      </c>
    </row>
    <row r="21" spans="1:8" s="6" customFormat="1" ht="26.25" customHeight="1">
      <c r="A21" s="26">
        <v>25</v>
      </c>
      <c r="B21" s="92" t="s">
        <v>79</v>
      </c>
      <c r="C21" s="33">
        <v>943512</v>
      </c>
      <c r="D21" s="42">
        <f t="shared" si="4"/>
        <v>2.1</v>
      </c>
      <c r="E21" s="33">
        <v>818959</v>
      </c>
      <c r="F21" s="42">
        <f t="shared" si="5"/>
        <v>1.9</v>
      </c>
      <c r="G21" s="136">
        <f t="shared" si="0"/>
        <v>124553</v>
      </c>
      <c r="H21" s="84">
        <f t="shared" si="3"/>
        <v>15.2</v>
      </c>
    </row>
    <row r="22" spans="1:8" s="6" customFormat="1" ht="26.25" customHeight="1">
      <c r="A22" s="26">
        <v>26</v>
      </c>
      <c r="B22" s="92" t="s">
        <v>80</v>
      </c>
      <c r="C22" s="33">
        <v>1448239</v>
      </c>
      <c r="D22" s="42">
        <f t="shared" si="4"/>
        <v>3.3</v>
      </c>
      <c r="E22" s="33">
        <v>1490039</v>
      </c>
      <c r="F22" s="42">
        <f t="shared" si="5"/>
        <v>3.5</v>
      </c>
      <c r="G22" s="136">
        <f t="shared" si="0"/>
        <v>-41800</v>
      </c>
      <c r="H22" s="84">
        <f t="shared" si="3"/>
        <v>-2.8</v>
      </c>
    </row>
    <row r="23" spans="1:8" s="6" customFormat="1" ht="26.25" customHeight="1">
      <c r="A23" s="26">
        <v>27</v>
      </c>
      <c r="B23" s="92" t="s">
        <v>81</v>
      </c>
      <c r="C23" s="33">
        <v>3416877</v>
      </c>
      <c r="D23" s="42">
        <f t="shared" si="4"/>
        <v>7.7</v>
      </c>
      <c r="E23" s="33">
        <v>3312340</v>
      </c>
      <c r="F23" s="42">
        <f t="shared" si="5"/>
        <v>7.7</v>
      </c>
      <c r="G23" s="136">
        <f t="shared" si="0"/>
        <v>104537</v>
      </c>
      <c r="H23" s="84">
        <f>ROUND(G23/E23*100,1)</f>
        <v>3.2</v>
      </c>
    </row>
    <row r="24" spans="1:8" s="6" customFormat="1" ht="26.25" customHeight="1">
      <c r="A24" s="26">
        <v>28</v>
      </c>
      <c r="B24" s="92" t="s">
        <v>82</v>
      </c>
      <c r="C24" s="33">
        <v>4917428</v>
      </c>
      <c r="D24" s="42">
        <f t="shared" si="4"/>
        <v>11.1</v>
      </c>
      <c r="E24" s="33">
        <v>5310001</v>
      </c>
      <c r="F24" s="42">
        <f t="shared" si="5"/>
        <v>12.4</v>
      </c>
      <c r="G24" s="242">
        <f t="shared" si="0"/>
        <v>-392573</v>
      </c>
      <c r="H24" s="84">
        <f t="shared" si="3"/>
        <v>-7.4</v>
      </c>
    </row>
    <row r="25" spans="1:8" s="6" customFormat="1" ht="26.25" customHeight="1">
      <c r="A25" s="26">
        <v>29</v>
      </c>
      <c r="B25" s="92" t="s">
        <v>83</v>
      </c>
      <c r="C25" s="33">
        <v>3059229</v>
      </c>
      <c r="D25" s="42">
        <f t="shared" si="4"/>
        <v>6.9</v>
      </c>
      <c r="E25" s="33">
        <v>2588381</v>
      </c>
      <c r="F25" s="42">
        <f t="shared" si="5"/>
        <v>6</v>
      </c>
      <c r="G25" s="136">
        <f t="shared" si="0"/>
        <v>470848</v>
      </c>
      <c r="H25" s="84">
        <f t="shared" si="3"/>
        <v>18.2</v>
      </c>
    </row>
    <row r="26" spans="1:8" s="6" customFormat="1" ht="26.25" customHeight="1">
      <c r="A26" s="26">
        <v>30</v>
      </c>
      <c r="B26" s="92" t="s">
        <v>84</v>
      </c>
      <c r="C26" s="33" t="s">
        <v>87</v>
      </c>
      <c r="D26" s="141" t="s">
        <v>87</v>
      </c>
      <c r="E26" s="33" t="s">
        <v>87</v>
      </c>
      <c r="F26" s="141" t="s">
        <v>87</v>
      </c>
      <c r="G26" s="17" t="s">
        <v>87</v>
      </c>
      <c r="H26" s="141" t="s">
        <v>87</v>
      </c>
    </row>
    <row r="27" spans="1:8" s="6" customFormat="1" ht="26.25" customHeight="1">
      <c r="A27" s="26">
        <v>31</v>
      </c>
      <c r="B27" s="92" t="s">
        <v>85</v>
      </c>
      <c r="C27" s="33">
        <v>3383431</v>
      </c>
      <c r="D27" s="42">
        <f t="shared" si="4"/>
        <v>7.6</v>
      </c>
      <c r="E27" s="33">
        <v>3690277</v>
      </c>
      <c r="F27" s="42">
        <f t="shared" si="5"/>
        <v>8.6</v>
      </c>
      <c r="G27" s="136">
        <f t="shared" si="0"/>
        <v>-306846</v>
      </c>
      <c r="H27" s="84">
        <f t="shared" si="3"/>
        <v>-8.3</v>
      </c>
    </row>
    <row r="28" spans="1:8" s="6" customFormat="1" ht="26.25" customHeight="1">
      <c r="A28" s="202">
        <v>32</v>
      </c>
      <c r="B28" s="203" t="s">
        <v>86</v>
      </c>
      <c r="C28" s="143">
        <v>187280</v>
      </c>
      <c r="D28" s="43">
        <f t="shared" si="4"/>
        <v>0.4</v>
      </c>
      <c r="E28" s="143">
        <v>193684</v>
      </c>
      <c r="F28" s="144">
        <f t="shared" si="5"/>
        <v>0.5</v>
      </c>
      <c r="G28" s="146">
        <f t="shared" si="0"/>
        <v>-6404</v>
      </c>
      <c r="H28" s="85">
        <f t="shared" si="3"/>
        <v>-3.3</v>
      </c>
    </row>
    <row r="29" spans="1:6" s="15" customFormat="1" ht="15.75" customHeight="1">
      <c r="A29" s="317"/>
      <c r="B29" s="318"/>
      <c r="C29" s="73"/>
      <c r="D29" s="14"/>
      <c r="E29" s="16"/>
      <c r="F29" s="14"/>
    </row>
    <row r="30" spans="1:6" s="15" customFormat="1" ht="15.75" customHeight="1">
      <c r="A30" s="58"/>
      <c r="B30" s="12"/>
      <c r="C30" s="74"/>
      <c r="D30" s="14"/>
      <c r="E30" s="16"/>
      <c r="F30" s="14"/>
    </row>
    <row r="31" spans="1:6" s="15" customFormat="1" ht="15.75" customHeight="1">
      <c r="A31" s="58"/>
      <c r="B31" s="12"/>
      <c r="C31" s="74"/>
      <c r="D31" s="14"/>
      <c r="E31" s="16"/>
      <c r="F31" s="14"/>
    </row>
    <row r="32" spans="1:6" s="15" customFormat="1" ht="15.75" customHeight="1">
      <c r="A32" s="58"/>
      <c r="B32" s="12"/>
      <c r="C32" s="74"/>
      <c r="D32" s="14"/>
      <c r="E32" s="16"/>
      <c r="F32" s="14"/>
    </row>
    <row r="33" spans="1:6" s="15" customFormat="1" ht="15.75" customHeight="1">
      <c r="A33" s="58"/>
      <c r="B33" s="12"/>
      <c r="C33" s="74"/>
      <c r="D33" s="14"/>
      <c r="E33" s="68"/>
      <c r="F33" s="14"/>
    </row>
    <row r="34" spans="1:6" s="15" customFormat="1" ht="15.75" customHeight="1">
      <c r="A34" s="58"/>
      <c r="B34" s="12"/>
      <c r="C34" s="74"/>
      <c r="D34" s="14"/>
      <c r="E34" s="16"/>
      <c r="F34" s="14"/>
    </row>
    <row r="35" spans="1:6" s="15" customFormat="1" ht="15.75" customHeight="1">
      <c r="A35" s="58"/>
      <c r="B35" s="12"/>
      <c r="C35" s="75"/>
      <c r="D35" s="14"/>
      <c r="E35" s="16"/>
      <c r="F35" s="14"/>
    </row>
    <row r="36" spans="1:6" s="15" customFormat="1" ht="15.75" customHeight="1">
      <c r="A36" s="58"/>
      <c r="B36" s="12"/>
      <c r="C36" s="74"/>
      <c r="D36" s="14"/>
      <c r="E36" s="16"/>
      <c r="F36" s="14"/>
    </row>
    <row r="37" spans="1:9" s="15" customFormat="1" ht="15.75" customHeight="1">
      <c r="A37" s="58"/>
      <c r="B37" s="12"/>
      <c r="C37" s="75"/>
      <c r="D37" s="14"/>
      <c r="E37" s="16"/>
      <c r="F37" s="14"/>
      <c r="H37" s="58"/>
      <c r="I37" s="12"/>
    </row>
    <row r="38" spans="1:9" s="15" customFormat="1" ht="15.75" customHeight="1">
      <c r="A38" s="316"/>
      <c r="B38" s="316"/>
      <c r="C38" s="76"/>
      <c r="D38" s="14"/>
      <c r="E38" s="16"/>
      <c r="F38" s="14"/>
      <c r="H38" s="58"/>
      <c r="I38" s="12"/>
    </row>
    <row r="39" spans="1:9" s="15" customFormat="1" ht="14.25">
      <c r="A39" s="57"/>
      <c r="B39" s="48"/>
      <c r="C39" s="16"/>
      <c r="H39" s="58"/>
      <c r="I39" s="12"/>
    </row>
    <row r="40" spans="8:9" s="15" customFormat="1" ht="14.25">
      <c r="H40" s="58"/>
      <c r="I40" s="12"/>
    </row>
    <row r="41" spans="8:9" s="15" customFormat="1" ht="14.25">
      <c r="H41" s="58"/>
      <c r="I41" s="12"/>
    </row>
    <row r="42" spans="8:9" s="15" customFormat="1" ht="14.25">
      <c r="H42" s="58"/>
      <c r="I42" s="12"/>
    </row>
    <row r="43" spans="8:9" s="15" customFormat="1" ht="14.25">
      <c r="H43" s="26"/>
      <c r="I43" s="12"/>
    </row>
    <row r="44" spans="3:9" s="15" customFormat="1" ht="14.25">
      <c r="C44" s="76"/>
      <c r="H44" s="58"/>
      <c r="I44" s="12"/>
    </row>
    <row r="45" spans="8:9" s="15" customFormat="1" ht="14.25">
      <c r="H45" s="58"/>
      <c r="I45" s="12"/>
    </row>
    <row r="46" spans="8:9" s="15" customFormat="1" ht="14.25">
      <c r="H46" s="58"/>
      <c r="I46" s="12"/>
    </row>
    <row r="47" spans="8:9" s="15" customFormat="1" ht="13.5">
      <c r="H47" s="58"/>
      <c r="I47" s="54"/>
    </row>
    <row r="48" spans="8:9" s="15" customFormat="1" ht="14.25">
      <c r="H48" s="58"/>
      <c r="I48" s="12"/>
    </row>
    <row r="49" s="15" customFormat="1" ht="13.5"/>
    <row r="50" s="15" customFormat="1" ht="13.5"/>
    <row r="51" s="15" customFormat="1" ht="13.5"/>
    <row r="52" s="15" customFormat="1" ht="13.5"/>
    <row r="53" s="15" customFormat="1" ht="13.5"/>
    <row r="54" s="15" customFormat="1" ht="13.5"/>
    <row r="55" s="15" customFormat="1" ht="13.5"/>
    <row r="56" s="15" customFormat="1" ht="13.5"/>
    <row r="57" s="15" customFormat="1" ht="13.5"/>
    <row r="58" s="15" customFormat="1" ht="13.5"/>
    <row r="59" s="15" customFormat="1" ht="13.5"/>
    <row r="60" s="15" customFormat="1" ht="13.5"/>
    <row r="61" s="15" customFormat="1" ht="13.5"/>
    <row r="62" s="15" customFormat="1" ht="13.5"/>
    <row r="63" s="15" customFormat="1" ht="13.5"/>
    <row r="64" s="15" customFormat="1" ht="13.5"/>
    <row r="65" s="15" customFormat="1" ht="13.5"/>
    <row r="66" s="15" customFormat="1" ht="13.5"/>
    <row r="67" s="15" customFormat="1" ht="13.5"/>
    <row r="68" s="15" customFormat="1" ht="13.5"/>
    <row r="69" s="15" customFormat="1" ht="13.5"/>
    <row r="70" s="15" customFormat="1" ht="13.5"/>
    <row r="71" s="15" customFormat="1" ht="13.5"/>
    <row r="72" s="15" customFormat="1" ht="13.5"/>
    <row r="73" s="15" customFormat="1" ht="13.5"/>
    <row r="74" s="15" customFormat="1" ht="13.5"/>
    <row r="75" s="15" customFormat="1" ht="13.5"/>
    <row r="76" s="15" customFormat="1" ht="13.5"/>
    <row r="77" s="15" customFormat="1" ht="13.5"/>
    <row r="78" s="15" customFormat="1" ht="13.5"/>
    <row r="79" s="15" customFormat="1" ht="13.5"/>
    <row r="80" s="15" customFormat="1" ht="13.5"/>
    <row r="81" s="15" customFormat="1" ht="13.5"/>
  </sheetData>
  <sheetProtection/>
  <mergeCells count="7">
    <mergeCell ref="A38:B38"/>
    <mergeCell ref="G2:H2"/>
    <mergeCell ref="A29:B29"/>
    <mergeCell ref="A4:B4"/>
    <mergeCell ref="A2:B3"/>
    <mergeCell ref="C2:D2"/>
    <mergeCell ref="E2:F2"/>
  </mergeCells>
  <printOptions/>
  <pageMargins left="0.7874015748031497" right="0.7874015748031497" top="0.984251968503937" bottom="0.984251968503937" header="0.5118110236220472" footer="0.5118110236220472"/>
  <pageSetup firstPageNumber="13" useFirstPageNumber="1" horizontalDpi="600" verticalDpi="600" orientation="portrait" paperSize="9" r:id="rId1"/>
  <headerFooter alignWithMargins="0">
    <oddFooter>&amp;C&amp;"ＭＳ ゴシック,標準"&amp;12-&amp;P－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9"/>
  </sheetPr>
  <dimension ref="A1:J32"/>
  <sheetViews>
    <sheetView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12.625" style="4" customWidth="1"/>
    <col min="2" max="5" width="11.625" style="4" customWidth="1"/>
    <col min="6" max="6" width="12.375" style="4" customWidth="1"/>
    <col min="7" max="7" width="11.625" style="4" customWidth="1"/>
    <col min="8" max="8" width="1.625" style="4" customWidth="1"/>
    <col min="9" max="9" width="10.875" style="4" customWidth="1"/>
    <col min="10" max="16384" width="9.00390625" style="4" customWidth="1"/>
  </cols>
  <sheetData>
    <row r="1" ht="27" customHeight="1">
      <c r="A1" s="7" t="s">
        <v>63</v>
      </c>
    </row>
    <row r="2" ht="27" customHeight="1">
      <c r="A2" s="7"/>
    </row>
    <row r="3" ht="27" customHeight="1">
      <c r="A3" s="2" t="s">
        <v>59</v>
      </c>
    </row>
    <row r="4" spans="1:7" ht="27" customHeight="1">
      <c r="A4" s="10"/>
      <c r="B4" s="319"/>
      <c r="C4" s="319"/>
      <c r="D4" s="319"/>
      <c r="E4" s="319"/>
      <c r="F4" s="319"/>
      <c r="G4" s="319"/>
    </row>
    <row r="5" spans="1:7" ht="27" customHeight="1">
      <c r="A5" s="10"/>
      <c r="B5" s="18"/>
      <c r="C5" s="18"/>
      <c r="D5" s="18"/>
      <c r="E5" s="18"/>
      <c r="F5" s="18"/>
      <c r="G5" s="18"/>
    </row>
    <row r="6" spans="1:7" ht="27" customHeight="1">
      <c r="A6" s="10"/>
      <c r="B6" s="18"/>
      <c r="C6" s="18"/>
      <c r="D6" s="18"/>
      <c r="E6" s="18"/>
      <c r="F6" s="18"/>
      <c r="G6" s="18"/>
    </row>
    <row r="7" spans="1:7" ht="27" customHeight="1">
      <c r="A7" s="10"/>
      <c r="B7" s="18"/>
      <c r="C7" s="18"/>
      <c r="D7" s="18"/>
      <c r="E7" s="18"/>
      <c r="F7" s="18"/>
      <c r="G7" s="18"/>
    </row>
    <row r="8" spans="1:7" ht="27" customHeight="1">
      <c r="A8" s="10"/>
      <c r="B8" s="162"/>
      <c r="C8" s="162"/>
      <c r="D8" s="162"/>
      <c r="E8" s="162"/>
      <c r="F8" s="162"/>
      <c r="G8" s="162"/>
    </row>
    <row r="9" spans="1:8" s="6" customFormat="1" ht="27" customHeight="1">
      <c r="A9" s="174" t="s">
        <v>52</v>
      </c>
      <c r="B9" s="175" t="s">
        <v>111</v>
      </c>
      <c r="C9" s="175" t="s">
        <v>112</v>
      </c>
      <c r="D9" s="175" t="s">
        <v>137</v>
      </c>
      <c r="E9" s="175" t="s">
        <v>157</v>
      </c>
      <c r="F9" s="175" t="s">
        <v>172</v>
      </c>
      <c r="G9" s="175" t="s">
        <v>173</v>
      </c>
      <c r="H9" s="207"/>
    </row>
    <row r="10" spans="1:7" s="6" customFormat="1" ht="27" customHeight="1">
      <c r="A10" s="177" t="s">
        <v>5</v>
      </c>
      <c r="B10" s="111">
        <v>16190524</v>
      </c>
      <c r="C10" s="111">
        <v>15860702</v>
      </c>
      <c r="D10" s="111">
        <v>17237867</v>
      </c>
      <c r="E10" s="111">
        <v>15768686</v>
      </c>
      <c r="F10" s="111">
        <v>17890356</v>
      </c>
      <c r="G10" s="111">
        <v>17220822</v>
      </c>
    </row>
    <row r="11" spans="1:8" s="6" customFormat="1" ht="27" customHeight="1">
      <c r="A11" s="177" t="s">
        <v>125</v>
      </c>
      <c r="B11" s="29">
        <v>128.5</v>
      </c>
      <c r="C11" s="29">
        <f>ROUND(C10/B10*100,1)</f>
        <v>98</v>
      </c>
      <c r="D11" s="29">
        <f>ROUND(D10/C10*100,1)</f>
        <v>108.7</v>
      </c>
      <c r="E11" s="29">
        <f>ROUND(E10/D10*100,1)</f>
        <v>91.5</v>
      </c>
      <c r="F11" s="29">
        <f>ROUND(F10/E10*100,1)</f>
        <v>113.5</v>
      </c>
      <c r="G11" s="29">
        <f>ROUND(G10/F10*100,1)</f>
        <v>96.3</v>
      </c>
      <c r="H11" s="38"/>
    </row>
    <row r="12" spans="1:8" s="6" customFormat="1" ht="27" customHeight="1">
      <c r="A12" s="218" t="s">
        <v>7</v>
      </c>
      <c r="B12" s="72">
        <f aca="true" t="shared" si="0" ref="B12:G12">ROUND(B10/B18,1)</f>
        <v>1176.2</v>
      </c>
      <c r="C12" s="72">
        <f t="shared" si="0"/>
        <v>1156</v>
      </c>
      <c r="D12" s="72">
        <f t="shared" si="0"/>
        <v>1229.3</v>
      </c>
      <c r="E12" s="72">
        <f t="shared" si="0"/>
        <v>1119.4</v>
      </c>
      <c r="F12" s="72">
        <f t="shared" si="0"/>
        <v>1275.8</v>
      </c>
      <c r="G12" s="112">
        <f t="shared" si="0"/>
        <v>1209.6</v>
      </c>
      <c r="H12" s="38"/>
    </row>
    <row r="13" spans="1:7" s="6" customFormat="1" ht="14.25" hidden="1">
      <c r="A13" s="178" t="s">
        <v>8</v>
      </c>
      <c r="B13" s="100">
        <f aca="true" t="shared" si="1" ref="B13:G13">ROUND(B10/B20*100,1)</f>
        <v>50.3</v>
      </c>
      <c r="C13" s="100">
        <f t="shared" si="1"/>
        <v>49.3</v>
      </c>
      <c r="D13" s="100">
        <f t="shared" si="1"/>
        <v>46.6</v>
      </c>
      <c r="E13" s="100">
        <f t="shared" si="1"/>
        <v>39.6</v>
      </c>
      <c r="F13" s="100" t="e">
        <f>ROUND(F10/F20*100,1)</f>
        <v>#DIV/0!</v>
      </c>
      <c r="G13" s="100" t="e">
        <f t="shared" si="1"/>
        <v>#DIV/0!</v>
      </c>
    </row>
    <row r="14" spans="1:7" s="6" customFormat="1" ht="15.75" customHeight="1">
      <c r="A14" s="208"/>
      <c r="B14" s="310" t="s">
        <v>39</v>
      </c>
      <c r="C14" s="310"/>
      <c r="D14" s="310"/>
      <c r="E14" s="310"/>
      <c r="F14" s="310"/>
      <c r="G14" s="310"/>
    </row>
    <row r="15" s="6" customFormat="1" ht="14.25"/>
    <row r="16" s="6" customFormat="1" ht="14.25"/>
    <row r="17" s="6" customFormat="1" ht="14.25"/>
    <row r="18" spans="1:7" s="6" customFormat="1" ht="14.25" hidden="1">
      <c r="A18" s="6" t="s">
        <v>54</v>
      </c>
      <c r="B18" s="207">
        <v>13765</v>
      </c>
      <c r="C18" s="207">
        <v>13720</v>
      </c>
      <c r="D18" s="207">
        <v>14022</v>
      </c>
      <c r="E18" s="207">
        <v>14087</v>
      </c>
      <c r="F18" s="207">
        <v>14023</v>
      </c>
      <c r="G18" s="207">
        <v>14237</v>
      </c>
    </row>
    <row r="19" s="6" customFormat="1" ht="14.25" hidden="1"/>
    <row r="20" spans="1:9" s="6" customFormat="1" ht="14.25" hidden="1">
      <c r="A20" s="209" t="s">
        <v>93</v>
      </c>
      <c r="B20" s="210">
        <v>32167457</v>
      </c>
      <c r="C20" s="210">
        <v>32140933</v>
      </c>
      <c r="D20" s="210">
        <v>37002540</v>
      </c>
      <c r="E20" s="210">
        <v>39856312</v>
      </c>
      <c r="F20" s="211"/>
      <c r="G20" s="211"/>
      <c r="H20" s="210"/>
      <c r="I20" s="207"/>
    </row>
    <row r="21" spans="1:8" s="1" customFormat="1" ht="27" customHeight="1">
      <c r="A21" s="2" t="s">
        <v>60</v>
      </c>
      <c r="G21" s="47"/>
      <c r="H21" s="216"/>
    </row>
    <row r="22" spans="1:8" s="6" customFormat="1" ht="14.25">
      <c r="A22" s="3"/>
      <c r="G22" s="8"/>
      <c r="H22" s="212"/>
    </row>
    <row r="23" spans="1:9" s="6" customFormat="1" ht="27" customHeight="1">
      <c r="A23" s="299" t="s">
        <v>20</v>
      </c>
      <c r="B23" s="301" t="s">
        <v>177</v>
      </c>
      <c r="C23" s="302"/>
      <c r="D23" s="301" t="s">
        <v>160</v>
      </c>
      <c r="E23" s="302"/>
      <c r="F23" s="301" t="s">
        <v>122</v>
      </c>
      <c r="G23" s="311"/>
      <c r="H23" s="213"/>
      <c r="I23" s="213"/>
    </row>
    <row r="24" spans="1:8" s="6" customFormat="1" ht="27" customHeight="1">
      <c r="A24" s="300"/>
      <c r="B24" s="180" t="s">
        <v>32</v>
      </c>
      <c r="C24" s="181" t="s">
        <v>0</v>
      </c>
      <c r="D24" s="180" t="s">
        <v>32</v>
      </c>
      <c r="E24" s="181" t="s">
        <v>0</v>
      </c>
      <c r="F24" s="182" t="s">
        <v>33</v>
      </c>
      <c r="G24" s="183" t="s">
        <v>23</v>
      </c>
      <c r="H24" s="213"/>
    </row>
    <row r="25" spans="1:10" s="1" customFormat="1" ht="27" customHeight="1">
      <c r="A25" s="102" t="s">
        <v>10</v>
      </c>
      <c r="B25" s="65">
        <f>SUM(B26:B32)</f>
        <v>17220822</v>
      </c>
      <c r="C25" s="115">
        <v>100</v>
      </c>
      <c r="D25" s="65">
        <f>SUM(D26:D32)</f>
        <v>17890356</v>
      </c>
      <c r="E25" s="115">
        <v>100</v>
      </c>
      <c r="F25" s="155">
        <f aca="true" t="shared" si="2" ref="F25:F30">B25-D25</f>
        <v>-669534</v>
      </c>
      <c r="G25" s="160">
        <f aca="true" t="shared" si="3" ref="G25:G32">ROUND(F25/D25*100,1)</f>
        <v>-3.7</v>
      </c>
      <c r="H25" s="217"/>
      <c r="J25" s="6"/>
    </row>
    <row r="26" spans="1:10" s="6" customFormat="1" ht="27" customHeight="1">
      <c r="A26" s="57" t="s">
        <v>4</v>
      </c>
      <c r="B26" s="32">
        <v>566908</v>
      </c>
      <c r="C26" s="45">
        <f aca="true" t="shared" si="4" ref="C26:C32">ROUND(B26/$B$25*100,1)</f>
        <v>3.3</v>
      </c>
      <c r="D26" s="32">
        <v>531906</v>
      </c>
      <c r="E26" s="45">
        <f>ROUND(D26/$D$25*100,1)</f>
        <v>3</v>
      </c>
      <c r="F26" s="33">
        <f t="shared" si="2"/>
        <v>35002</v>
      </c>
      <c r="G26" s="84">
        <f t="shared" si="3"/>
        <v>6.6</v>
      </c>
      <c r="H26" s="213"/>
      <c r="J26" s="1"/>
    </row>
    <row r="27" spans="1:8" s="6" customFormat="1" ht="27" customHeight="1">
      <c r="A27" s="57" t="s">
        <v>36</v>
      </c>
      <c r="B27" s="32">
        <v>1130753</v>
      </c>
      <c r="C27" s="45">
        <f t="shared" si="4"/>
        <v>6.6</v>
      </c>
      <c r="D27" s="32">
        <v>1086137</v>
      </c>
      <c r="E27" s="45">
        <f aca="true" t="shared" si="5" ref="E27:E32">ROUND(D27/$D$25*100,1)</f>
        <v>6.1</v>
      </c>
      <c r="F27" s="33">
        <f t="shared" si="2"/>
        <v>44616</v>
      </c>
      <c r="G27" s="84">
        <f t="shared" si="3"/>
        <v>4.1</v>
      </c>
      <c r="H27" s="213"/>
    </row>
    <row r="28" spans="1:8" s="6" customFormat="1" ht="27" customHeight="1">
      <c r="A28" s="57" t="s">
        <v>37</v>
      </c>
      <c r="B28" s="114">
        <v>1064975</v>
      </c>
      <c r="C28" s="45">
        <f>ROUND(B28/$B$25*100,1)</f>
        <v>6.2</v>
      </c>
      <c r="D28" s="114">
        <v>1137659</v>
      </c>
      <c r="E28" s="45">
        <f t="shared" si="5"/>
        <v>6.4</v>
      </c>
      <c r="F28" s="33">
        <f t="shared" si="2"/>
        <v>-72684</v>
      </c>
      <c r="G28" s="84">
        <f t="shared" si="3"/>
        <v>-6.4</v>
      </c>
      <c r="H28" s="213"/>
    </row>
    <row r="29" spans="1:8" s="6" customFormat="1" ht="27" customHeight="1">
      <c r="A29" s="57" t="s">
        <v>38</v>
      </c>
      <c r="B29" s="114">
        <v>3785294</v>
      </c>
      <c r="C29" s="45">
        <f t="shared" si="4"/>
        <v>22</v>
      </c>
      <c r="D29" s="114">
        <v>3814487</v>
      </c>
      <c r="E29" s="45">
        <f t="shared" si="5"/>
        <v>21.3</v>
      </c>
      <c r="F29" s="33">
        <f t="shared" si="2"/>
        <v>-29193</v>
      </c>
      <c r="G29" s="84">
        <f t="shared" si="3"/>
        <v>-0.8</v>
      </c>
      <c r="H29" s="213"/>
    </row>
    <row r="30" spans="1:8" s="6" customFormat="1" ht="27" customHeight="1">
      <c r="A30" s="87" t="s">
        <v>91</v>
      </c>
      <c r="B30" s="114">
        <v>4728559</v>
      </c>
      <c r="C30" s="45">
        <f t="shared" si="4"/>
        <v>27.5</v>
      </c>
      <c r="D30" s="114">
        <v>5120626</v>
      </c>
      <c r="E30" s="45">
        <f t="shared" si="5"/>
        <v>28.6</v>
      </c>
      <c r="F30" s="198">
        <f t="shared" si="2"/>
        <v>-392067</v>
      </c>
      <c r="G30" s="84">
        <f t="shared" si="3"/>
        <v>-7.7</v>
      </c>
      <c r="H30" s="213"/>
    </row>
    <row r="31" spans="1:8" s="6" customFormat="1" ht="27" customHeight="1">
      <c r="A31" s="87" t="s">
        <v>92</v>
      </c>
      <c r="B31" s="114">
        <v>2677385</v>
      </c>
      <c r="C31" s="45">
        <f t="shared" si="4"/>
        <v>15.5</v>
      </c>
      <c r="D31" s="114">
        <v>2567204</v>
      </c>
      <c r="E31" s="45">
        <f t="shared" si="5"/>
        <v>14.3</v>
      </c>
      <c r="F31" s="17">
        <f>B31-D31</f>
        <v>110181</v>
      </c>
      <c r="G31" s="84">
        <f t="shared" si="3"/>
        <v>4.3</v>
      </c>
      <c r="H31" s="213"/>
    </row>
    <row r="32" spans="1:8" s="6" customFormat="1" ht="27" customHeight="1">
      <c r="A32" s="214" t="s">
        <v>152</v>
      </c>
      <c r="B32" s="125">
        <v>3266948</v>
      </c>
      <c r="C32" s="106">
        <f t="shared" si="4"/>
        <v>19</v>
      </c>
      <c r="D32" s="125">
        <v>3632337</v>
      </c>
      <c r="E32" s="43">
        <f t="shared" si="5"/>
        <v>20.3</v>
      </c>
      <c r="F32" s="287">
        <f>B32-D32</f>
        <v>-365389</v>
      </c>
      <c r="G32" s="85">
        <f t="shared" si="3"/>
        <v>-10.1</v>
      </c>
      <c r="H32" s="213"/>
    </row>
  </sheetData>
  <sheetProtection/>
  <mergeCells count="6">
    <mergeCell ref="B4:G4"/>
    <mergeCell ref="A23:A24"/>
    <mergeCell ref="B23:C23"/>
    <mergeCell ref="D23:E23"/>
    <mergeCell ref="F23:G23"/>
    <mergeCell ref="B14:G14"/>
  </mergeCells>
  <printOptions/>
  <pageMargins left="0.7874015748031497" right="0.7874015748031497" top="0.984251968503937" bottom="0.984251968503937" header="0.5118110236220472" footer="0.5118110236220472"/>
  <pageSetup firstPageNumber="14" useFirstPageNumber="1" horizontalDpi="600" verticalDpi="600" orientation="portrait" paperSize="9" r:id="rId2"/>
  <headerFooter alignWithMargins="0">
    <oddFooter>&amp;C&amp;"ＭＳ ゴシック,標準"&amp;12－&amp;P－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9"/>
  </sheetPr>
  <dimension ref="A1:N149"/>
  <sheetViews>
    <sheetView view="pageBreakPreview" zoomScaleSheetLayoutView="100" workbookViewId="0" topLeftCell="A7">
      <selection activeCell="A1" sqref="A1"/>
    </sheetView>
  </sheetViews>
  <sheetFormatPr defaultColWidth="9.00390625" defaultRowHeight="13.5"/>
  <cols>
    <col min="1" max="1" width="3.625" style="4" customWidth="1"/>
    <col min="2" max="2" width="13.625" style="4" customWidth="1"/>
    <col min="3" max="3" width="12.875" style="5" customWidth="1"/>
    <col min="4" max="4" width="10.375" style="25" customWidth="1"/>
    <col min="5" max="5" width="12.875" style="5" customWidth="1"/>
    <col min="6" max="6" width="10.375" style="25" customWidth="1"/>
    <col min="7" max="7" width="12.875" style="4" customWidth="1"/>
    <col min="8" max="8" width="10.375" style="4" customWidth="1"/>
    <col min="9" max="16384" width="9.00390625" style="4" customWidth="1"/>
  </cols>
  <sheetData>
    <row r="1" spans="1:9" ht="27" customHeight="1">
      <c r="A1" s="2" t="s">
        <v>97</v>
      </c>
      <c r="B1" s="3"/>
      <c r="C1" s="23"/>
      <c r="D1" s="24"/>
      <c r="E1" s="23"/>
      <c r="F1" s="24"/>
      <c r="G1" s="3"/>
      <c r="H1" s="8"/>
      <c r="I1" s="15"/>
    </row>
    <row r="2" spans="1:9" s="6" customFormat="1" ht="27" customHeight="1">
      <c r="A2" s="302" t="s">
        <v>35</v>
      </c>
      <c r="B2" s="315"/>
      <c r="C2" s="323" t="s">
        <v>177</v>
      </c>
      <c r="D2" s="324"/>
      <c r="E2" s="323" t="s">
        <v>160</v>
      </c>
      <c r="F2" s="324"/>
      <c r="G2" s="301" t="s">
        <v>123</v>
      </c>
      <c r="H2" s="311"/>
      <c r="I2" s="38"/>
    </row>
    <row r="3" spans="1:9" s="6" customFormat="1" ht="27" customHeight="1">
      <c r="A3" s="312"/>
      <c r="B3" s="322"/>
      <c r="C3" s="188" t="s">
        <v>32</v>
      </c>
      <c r="D3" s="223" t="s">
        <v>116</v>
      </c>
      <c r="E3" s="188" t="s">
        <v>32</v>
      </c>
      <c r="F3" s="223" t="s">
        <v>0</v>
      </c>
      <c r="G3" s="182" t="s">
        <v>33</v>
      </c>
      <c r="H3" s="200" t="s">
        <v>23</v>
      </c>
      <c r="I3" s="38"/>
    </row>
    <row r="4" spans="1:9" s="1" customFormat="1" ht="27" customHeight="1">
      <c r="A4" s="320" t="s">
        <v>10</v>
      </c>
      <c r="B4" s="321"/>
      <c r="C4" s="34">
        <v>17220822</v>
      </c>
      <c r="D4" s="22">
        <v>100</v>
      </c>
      <c r="E4" s="34">
        <v>17890356</v>
      </c>
      <c r="F4" s="22">
        <v>100</v>
      </c>
      <c r="G4" s="34">
        <f>C4-E4</f>
        <v>-669534</v>
      </c>
      <c r="H4" s="160">
        <f>ROUND(G4/E4*100,1)</f>
        <v>-3.7</v>
      </c>
      <c r="I4" s="215"/>
    </row>
    <row r="5" spans="1:9" s="6" customFormat="1" ht="27" customHeight="1">
      <c r="A5" s="26">
        <v>9</v>
      </c>
      <c r="B5" s="92" t="s">
        <v>64</v>
      </c>
      <c r="C5" s="154">
        <v>609919</v>
      </c>
      <c r="D5" s="219">
        <f>ROUND(C5/$C$4*100,1)</f>
        <v>3.5</v>
      </c>
      <c r="E5" s="154">
        <v>481964</v>
      </c>
      <c r="F5" s="219">
        <f aca="true" t="shared" si="0" ref="F5:F12">ROUND(E5/$E$4*100,1)</f>
        <v>2.7</v>
      </c>
      <c r="G5" s="154">
        <f aca="true" t="shared" si="1" ref="G5:G15">C5-E5</f>
        <v>127955</v>
      </c>
      <c r="H5" s="84">
        <f>ROUND(G5/E5*100,1)</f>
        <v>26.5</v>
      </c>
      <c r="I5" s="38"/>
    </row>
    <row r="6" spans="1:14" s="6" customFormat="1" ht="27" customHeight="1">
      <c r="A6" s="26">
        <v>10</v>
      </c>
      <c r="B6" s="191" t="s">
        <v>65</v>
      </c>
      <c r="C6" s="32">
        <v>57005</v>
      </c>
      <c r="D6" s="219">
        <f>ROUND(C6/$C$4*100,1)</f>
        <v>0.3</v>
      </c>
      <c r="E6" s="32">
        <v>82398</v>
      </c>
      <c r="F6" s="219">
        <f t="shared" si="0"/>
        <v>0.5</v>
      </c>
      <c r="G6" s="154">
        <f t="shared" si="1"/>
        <v>-25393</v>
      </c>
      <c r="H6" s="84">
        <f>ROUND(G6/E6*100,1)</f>
        <v>-30.8</v>
      </c>
      <c r="I6" s="38"/>
      <c r="N6" s="222"/>
    </row>
    <row r="7" spans="1:9" s="6" customFormat="1" ht="27" customHeight="1">
      <c r="A7" s="26">
        <v>11</v>
      </c>
      <c r="B7" s="92" t="s">
        <v>66</v>
      </c>
      <c r="C7" s="32">
        <v>25674</v>
      </c>
      <c r="D7" s="219">
        <f aca="true" t="shared" si="2" ref="D7:D12">ROUND(C7/$C$4*100,1)</f>
        <v>0.1</v>
      </c>
      <c r="E7" s="32">
        <v>27901</v>
      </c>
      <c r="F7" s="219">
        <f t="shared" si="0"/>
        <v>0.2</v>
      </c>
      <c r="G7" s="154">
        <f t="shared" si="1"/>
        <v>-2227</v>
      </c>
      <c r="H7" s="84">
        <f aca="true" t="shared" si="3" ref="H7:H28">ROUND(G7/E7*100,1)</f>
        <v>-8</v>
      </c>
      <c r="I7" s="38"/>
    </row>
    <row r="8" spans="1:9" s="6" customFormat="1" ht="27" customHeight="1">
      <c r="A8" s="26">
        <v>12</v>
      </c>
      <c r="B8" s="92" t="s">
        <v>67</v>
      </c>
      <c r="C8" s="154">
        <v>664097</v>
      </c>
      <c r="D8" s="219">
        <f t="shared" si="2"/>
        <v>3.9</v>
      </c>
      <c r="E8" s="154">
        <v>790173</v>
      </c>
      <c r="F8" s="219">
        <f t="shared" si="0"/>
        <v>4.4</v>
      </c>
      <c r="G8" s="154">
        <f t="shared" si="1"/>
        <v>-126076</v>
      </c>
      <c r="H8" s="84">
        <f t="shared" si="3"/>
        <v>-16</v>
      </c>
      <c r="I8" s="38"/>
    </row>
    <row r="9" spans="1:9" s="6" customFormat="1" ht="27" customHeight="1">
      <c r="A9" s="26">
        <v>13</v>
      </c>
      <c r="B9" s="92" t="s">
        <v>68</v>
      </c>
      <c r="C9" s="154">
        <v>337376</v>
      </c>
      <c r="D9" s="219">
        <f t="shared" si="2"/>
        <v>2</v>
      </c>
      <c r="E9" s="154">
        <v>298192</v>
      </c>
      <c r="F9" s="219">
        <f t="shared" si="0"/>
        <v>1.7</v>
      </c>
      <c r="G9" s="154">
        <f t="shared" si="1"/>
        <v>39184</v>
      </c>
      <c r="H9" s="84">
        <f t="shared" si="3"/>
        <v>13.1</v>
      </c>
      <c r="I9" s="38"/>
    </row>
    <row r="10" spans="1:9" s="6" customFormat="1" ht="27" customHeight="1">
      <c r="A10" s="26">
        <v>14</v>
      </c>
      <c r="B10" s="92" t="s">
        <v>69</v>
      </c>
      <c r="C10" s="154">
        <v>58306</v>
      </c>
      <c r="D10" s="219">
        <f t="shared" si="2"/>
        <v>0.3</v>
      </c>
      <c r="E10" s="154">
        <v>65849</v>
      </c>
      <c r="F10" s="219">
        <f t="shared" si="0"/>
        <v>0.4</v>
      </c>
      <c r="G10" s="154">
        <f t="shared" si="1"/>
        <v>-7543</v>
      </c>
      <c r="H10" s="84">
        <f t="shared" si="3"/>
        <v>-11.5</v>
      </c>
      <c r="I10" s="38"/>
    </row>
    <row r="11" spans="1:9" s="6" customFormat="1" ht="27" customHeight="1">
      <c r="A11" s="26">
        <v>15</v>
      </c>
      <c r="B11" s="92" t="s">
        <v>70</v>
      </c>
      <c r="C11" s="154">
        <v>134225</v>
      </c>
      <c r="D11" s="219">
        <f t="shared" si="2"/>
        <v>0.8</v>
      </c>
      <c r="E11" s="154">
        <v>149922</v>
      </c>
      <c r="F11" s="219">
        <f t="shared" si="0"/>
        <v>0.8</v>
      </c>
      <c r="G11" s="154">
        <f t="shared" si="1"/>
        <v>-15697</v>
      </c>
      <c r="H11" s="84">
        <f t="shared" si="3"/>
        <v>-10.5</v>
      </c>
      <c r="I11" s="38"/>
    </row>
    <row r="12" spans="1:9" s="6" customFormat="1" ht="27" customHeight="1">
      <c r="A12" s="26">
        <v>16</v>
      </c>
      <c r="B12" s="92" t="s">
        <v>71</v>
      </c>
      <c r="C12" s="17">
        <v>2755080</v>
      </c>
      <c r="D12" s="219">
        <f t="shared" si="2"/>
        <v>16</v>
      </c>
      <c r="E12" s="17">
        <v>2619625</v>
      </c>
      <c r="F12" s="219">
        <f t="shared" si="0"/>
        <v>14.6</v>
      </c>
      <c r="G12" s="154">
        <f>C12-E12</f>
        <v>135455</v>
      </c>
      <c r="H12" s="84">
        <f>ROUND(G12/E12*100,1)</f>
        <v>5.2</v>
      </c>
      <c r="I12" s="38"/>
    </row>
    <row r="13" spans="1:9" s="6" customFormat="1" ht="27" customHeight="1">
      <c r="A13" s="26">
        <v>17</v>
      </c>
      <c r="B13" s="92" t="s">
        <v>72</v>
      </c>
      <c r="C13" s="17" t="s">
        <v>87</v>
      </c>
      <c r="D13" s="99" t="s">
        <v>87</v>
      </c>
      <c r="E13" s="17" t="s">
        <v>87</v>
      </c>
      <c r="F13" s="99" t="s">
        <v>87</v>
      </c>
      <c r="G13" s="33" t="s">
        <v>87</v>
      </c>
      <c r="H13" s="113" t="s">
        <v>87</v>
      </c>
      <c r="I13" s="38"/>
    </row>
    <row r="14" spans="1:9" s="6" customFormat="1" ht="27" customHeight="1">
      <c r="A14" s="26">
        <v>18</v>
      </c>
      <c r="B14" s="204" t="s">
        <v>119</v>
      </c>
      <c r="C14" s="17">
        <v>2399507</v>
      </c>
      <c r="D14" s="219">
        <f>ROUND(C14/$C$4*100,1)</f>
        <v>13.9</v>
      </c>
      <c r="E14" s="17">
        <v>2288538</v>
      </c>
      <c r="F14" s="219">
        <f>ROUND(E14/$E$4*100,1)</f>
        <v>12.8</v>
      </c>
      <c r="G14" s="154">
        <f t="shared" si="1"/>
        <v>110969</v>
      </c>
      <c r="H14" s="84">
        <f t="shared" si="3"/>
        <v>4.8</v>
      </c>
      <c r="I14" s="38"/>
    </row>
    <row r="15" spans="1:9" s="6" customFormat="1" ht="27" customHeight="1">
      <c r="A15" s="26">
        <v>19</v>
      </c>
      <c r="B15" s="92" t="s">
        <v>73</v>
      </c>
      <c r="C15" s="17">
        <v>315700</v>
      </c>
      <c r="D15" s="219">
        <f>ROUND(C15/$C$4*100,1)</f>
        <v>1.8</v>
      </c>
      <c r="E15" s="17">
        <v>250496</v>
      </c>
      <c r="F15" s="219">
        <f>ROUND(E15/$E$4*100,1)</f>
        <v>1.4</v>
      </c>
      <c r="G15" s="154">
        <f t="shared" si="1"/>
        <v>65204</v>
      </c>
      <c r="H15" s="84">
        <f t="shared" si="3"/>
        <v>26</v>
      </c>
      <c r="I15" s="38"/>
    </row>
    <row r="16" spans="1:9" s="6" customFormat="1" ht="27" customHeight="1">
      <c r="A16" s="26">
        <v>20</v>
      </c>
      <c r="B16" s="92" t="s">
        <v>74</v>
      </c>
      <c r="C16" s="33" t="s">
        <v>40</v>
      </c>
      <c r="D16" s="120" t="s">
        <v>40</v>
      </c>
      <c r="E16" s="33" t="s">
        <v>40</v>
      </c>
      <c r="F16" s="120" t="s">
        <v>40</v>
      </c>
      <c r="G16" s="33" t="s">
        <v>40</v>
      </c>
      <c r="H16" s="113" t="s">
        <v>40</v>
      </c>
      <c r="I16" s="38"/>
    </row>
    <row r="17" spans="1:9" s="6" customFormat="1" ht="27" customHeight="1">
      <c r="A17" s="26">
        <v>21</v>
      </c>
      <c r="B17" s="92" t="s">
        <v>75</v>
      </c>
      <c r="C17" s="32">
        <v>616764</v>
      </c>
      <c r="D17" s="219">
        <f aca="true" t="shared" si="4" ref="D17:D25">ROUND(C17/$C$4*100,1)</f>
        <v>3.6</v>
      </c>
      <c r="E17" s="32">
        <v>612042</v>
      </c>
      <c r="F17" s="219">
        <f>ROUND(E17/$E$4*100,1)</f>
        <v>3.4</v>
      </c>
      <c r="G17" s="154">
        <f aca="true" t="shared" si="5" ref="G17:G25">C17-E17</f>
        <v>4722</v>
      </c>
      <c r="H17" s="84">
        <f t="shared" si="3"/>
        <v>0.8</v>
      </c>
      <c r="I17" s="38"/>
    </row>
    <row r="18" spans="1:9" s="6" customFormat="1" ht="27" customHeight="1">
      <c r="A18" s="26">
        <v>22</v>
      </c>
      <c r="B18" s="92" t="s">
        <v>76</v>
      </c>
      <c r="C18" s="17">
        <v>27804</v>
      </c>
      <c r="D18" s="219">
        <f t="shared" si="4"/>
        <v>0.2</v>
      </c>
      <c r="E18" s="17">
        <v>25415</v>
      </c>
      <c r="F18" s="219">
        <f>ROUND(E18/$E$4*100,1)</f>
        <v>0.1</v>
      </c>
      <c r="G18" s="154">
        <f t="shared" si="5"/>
        <v>2389</v>
      </c>
      <c r="H18" s="84">
        <f>ROUND(G18/E18*100,1)</f>
        <v>9.4</v>
      </c>
      <c r="I18" s="38"/>
    </row>
    <row r="19" spans="1:9" s="6" customFormat="1" ht="27" customHeight="1">
      <c r="A19" s="26">
        <v>23</v>
      </c>
      <c r="B19" s="92" t="s">
        <v>77</v>
      </c>
      <c r="C19" s="154">
        <v>920791</v>
      </c>
      <c r="D19" s="219">
        <f t="shared" si="4"/>
        <v>5.3</v>
      </c>
      <c r="E19" s="154">
        <v>702476</v>
      </c>
      <c r="F19" s="219">
        <f aca="true" t="shared" si="6" ref="F19:F25">ROUND(E19/$E$4*100,1)</f>
        <v>3.9</v>
      </c>
      <c r="G19" s="154">
        <f t="shared" si="5"/>
        <v>218315</v>
      </c>
      <c r="H19" s="84">
        <f t="shared" si="3"/>
        <v>31.1</v>
      </c>
      <c r="I19" s="38"/>
    </row>
    <row r="20" spans="1:9" s="6" customFormat="1" ht="27" customHeight="1">
      <c r="A20" s="26">
        <v>24</v>
      </c>
      <c r="B20" s="92" t="s">
        <v>78</v>
      </c>
      <c r="C20" s="154">
        <v>1200607</v>
      </c>
      <c r="D20" s="219">
        <f t="shared" si="4"/>
        <v>7</v>
      </c>
      <c r="E20" s="154">
        <v>1244649</v>
      </c>
      <c r="F20" s="219">
        <f t="shared" si="6"/>
        <v>7</v>
      </c>
      <c r="G20" s="154">
        <f t="shared" si="5"/>
        <v>-44042</v>
      </c>
      <c r="H20" s="84">
        <f t="shared" si="3"/>
        <v>-3.5</v>
      </c>
      <c r="I20" s="38"/>
    </row>
    <row r="21" spans="1:9" s="6" customFormat="1" ht="27" customHeight="1">
      <c r="A21" s="26">
        <v>25</v>
      </c>
      <c r="B21" s="92" t="s">
        <v>79</v>
      </c>
      <c r="C21" s="154">
        <v>202968</v>
      </c>
      <c r="D21" s="219">
        <f t="shared" si="4"/>
        <v>1.2</v>
      </c>
      <c r="E21" s="154">
        <v>175838</v>
      </c>
      <c r="F21" s="219">
        <f t="shared" si="6"/>
        <v>1</v>
      </c>
      <c r="G21" s="154">
        <f t="shared" si="5"/>
        <v>27130</v>
      </c>
      <c r="H21" s="84">
        <f t="shared" si="3"/>
        <v>15.4</v>
      </c>
      <c r="I21" s="38"/>
    </row>
    <row r="22" spans="1:9" s="6" customFormat="1" ht="27" customHeight="1">
      <c r="A22" s="26">
        <v>26</v>
      </c>
      <c r="B22" s="92" t="s">
        <v>80</v>
      </c>
      <c r="C22" s="154">
        <v>508336</v>
      </c>
      <c r="D22" s="219">
        <f t="shared" si="4"/>
        <v>3</v>
      </c>
      <c r="E22" s="154">
        <v>754414</v>
      </c>
      <c r="F22" s="219">
        <f t="shared" si="6"/>
        <v>4.2</v>
      </c>
      <c r="G22" s="154">
        <f t="shared" si="5"/>
        <v>-246078</v>
      </c>
      <c r="H22" s="84">
        <f t="shared" si="3"/>
        <v>-32.6</v>
      </c>
      <c r="I22" s="38"/>
    </row>
    <row r="23" spans="1:9" s="6" customFormat="1" ht="27" customHeight="1">
      <c r="A23" s="26">
        <v>27</v>
      </c>
      <c r="B23" s="92" t="s">
        <v>81</v>
      </c>
      <c r="C23" s="154">
        <v>2233351</v>
      </c>
      <c r="D23" s="219">
        <f t="shared" si="4"/>
        <v>13</v>
      </c>
      <c r="E23" s="154">
        <v>2304437</v>
      </c>
      <c r="F23" s="219">
        <f t="shared" si="6"/>
        <v>12.9</v>
      </c>
      <c r="G23" s="283">
        <f t="shared" si="5"/>
        <v>-71086</v>
      </c>
      <c r="H23" s="84">
        <f t="shared" si="3"/>
        <v>-3.1</v>
      </c>
      <c r="I23" s="38"/>
    </row>
    <row r="24" spans="1:9" s="6" customFormat="1" ht="27" customHeight="1">
      <c r="A24" s="26">
        <v>28</v>
      </c>
      <c r="B24" s="92" t="s">
        <v>82</v>
      </c>
      <c r="C24" s="154">
        <v>2409524</v>
      </c>
      <c r="D24" s="219">
        <f t="shared" si="4"/>
        <v>14</v>
      </c>
      <c r="E24" s="154">
        <v>2962242</v>
      </c>
      <c r="F24" s="219">
        <f t="shared" si="6"/>
        <v>16.6</v>
      </c>
      <c r="G24" s="154">
        <f t="shared" si="5"/>
        <v>-552718</v>
      </c>
      <c r="H24" s="84">
        <f t="shared" si="3"/>
        <v>-18.7</v>
      </c>
      <c r="I24" s="38"/>
    </row>
    <row r="25" spans="1:9" s="6" customFormat="1" ht="27" customHeight="1">
      <c r="A25" s="26">
        <v>29</v>
      </c>
      <c r="B25" s="92" t="s">
        <v>83</v>
      </c>
      <c r="C25" s="33">
        <v>414534</v>
      </c>
      <c r="D25" s="219">
        <f t="shared" si="4"/>
        <v>2.4</v>
      </c>
      <c r="E25" s="33">
        <v>414438</v>
      </c>
      <c r="F25" s="219">
        <f t="shared" si="6"/>
        <v>2.3</v>
      </c>
      <c r="G25" s="154">
        <f t="shared" si="5"/>
        <v>96</v>
      </c>
      <c r="H25" s="84">
        <f t="shared" si="3"/>
        <v>0</v>
      </c>
      <c r="I25" s="38"/>
    </row>
    <row r="26" spans="1:9" s="6" customFormat="1" ht="27" customHeight="1">
      <c r="A26" s="26">
        <v>30</v>
      </c>
      <c r="B26" s="92" t="s">
        <v>84</v>
      </c>
      <c r="C26" s="17" t="s">
        <v>87</v>
      </c>
      <c r="D26" s="288" t="s">
        <v>87</v>
      </c>
      <c r="E26" s="17" t="s">
        <v>87</v>
      </c>
      <c r="F26" s="288" t="s">
        <v>87</v>
      </c>
      <c r="G26" s="33" t="s">
        <v>87</v>
      </c>
      <c r="H26" s="113" t="s">
        <v>87</v>
      </c>
      <c r="I26" s="38"/>
    </row>
    <row r="27" spans="1:9" s="6" customFormat="1" ht="27" customHeight="1">
      <c r="A27" s="26">
        <v>31</v>
      </c>
      <c r="B27" s="92" t="s">
        <v>85</v>
      </c>
      <c r="C27" s="154">
        <v>1048075</v>
      </c>
      <c r="D27" s="219">
        <f>ROUND(C27/$C$4*100,1)</f>
        <v>6.1</v>
      </c>
      <c r="E27" s="154">
        <v>1400020</v>
      </c>
      <c r="F27" s="219">
        <f>ROUND(E27/$E$4*100,1)</f>
        <v>7.8</v>
      </c>
      <c r="G27" s="154">
        <f>C27-E27</f>
        <v>-351945</v>
      </c>
      <c r="H27" s="84">
        <f t="shared" si="3"/>
        <v>-25.1</v>
      </c>
      <c r="I27" s="38"/>
    </row>
    <row r="28" spans="1:9" s="6" customFormat="1" ht="27" customHeight="1">
      <c r="A28" s="80">
        <v>32</v>
      </c>
      <c r="B28" s="179" t="s">
        <v>86</v>
      </c>
      <c r="C28" s="220">
        <v>110630</v>
      </c>
      <c r="D28" s="221">
        <f>ROUND(C28/$C$4*100,1)</f>
        <v>0.6</v>
      </c>
      <c r="E28" s="220">
        <v>115793</v>
      </c>
      <c r="F28" s="221">
        <f>ROUND(E28/$E$4*100,1)</f>
        <v>0.6</v>
      </c>
      <c r="G28" s="156">
        <f>C28-E28</f>
        <v>-5163</v>
      </c>
      <c r="H28" s="85">
        <f t="shared" si="3"/>
        <v>-4.5</v>
      </c>
      <c r="I28" s="38"/>
    </row>
    <row r="29" spans="1:10" s="118" customFormat="1" ht="15.75" customHeight="1">
      <c r="A29" s="121"/>
      <c r="B29" s="121"/>
      <c r="C29" s="121"/>
      <c r="D29" s="121"/>
      <c r="E29" s="121"/>
      <c r="F29" s="121"/>
      <c r="G29" s="121"/>
      <c r="H29" s="121"/>
      <c r="J29" s="6"/>
    </row>
    <row r="30" spans="1:10" ht="13.5">
      <c r="A30" s="15"/>
      <c r="B30" s="15"/>
      <c r="J30" s="118"/>
    </row>
    <row r="31" spans="1:2" ht="13.5">
      <c r="A31" s="15"/>
      <c r="B31" s="15"/>
    </row>
    <row r="32" spans="1:2" ht="13.5">
      <c r="A32" s="15"/>
      <c r="B32" s="15"/>
    </row>
    <row r="33" spans="1:2" ht="13.5">
      <c r="A33" s="15"/>
      <c r="B33" s="15"/>
    </row>
    <row r="34" spans="1:2" ht="13.5">
      <c r="A34" s="15"/>
      <c r="B34" s="15"/>
    </row>
    <row r="35" spans="1:2" ht="13.5">
      <c r="A35" s="15"/>
      <c r="B35" s="15"/>
    </row>
    <row r="36" spans="1:2" ht="13.5">
      <c r="A36" s="15"/>
      <c r="B36" s="15"/>
    </row>
    <row r="37" spans="1:2" ht="13.5">
      <c r="A37" s="15"/>
      <c r="B37" s="15"/>
    </row>
    <row r="38" spans="1:2" ht="13.5">
      <c r="A38" s="15"/>
      <c r="B38" s="15"/>
    </row>
    <row r="39" spans="1:2" ht="13.5">
      <c r="A39" s="15"/>
      <c r="B39" s="15"/>
    </row>
    <row r="40" spans="1:2" ht="13.5">
      <c r="A40" s="15"/>
      <c r="B40" s="15"/>
    </row>
    <row r="41" spans="1:2" ht="13.5">
      <c r="A41" s="15"/>
      <c r="B41" s="15"/>
    </row>
    <row r="42" spans="1:2" ht="13.5">
      <c r="A42" s="15"/>
      <c r="B42" s="15"/>
    </row>
    <row r="43" spans="1:2" ht="13.5">
      <c r="A43" s="15"/>
      <c r="B43" s="15"/>
    </row>
    <row r="44" spans="1:2" ht="13.5">
      <c r="A44" s="15"/>
      <c r="B44" s="15"/>
    </row>
    <row r="45" spans="1:2" ht="13.5">
      <c r="A45" s="15"/>
      <c r="B45" s="15"/>
    </row>
    <row r="46" spans="1:2" ht="13.5">
      <c r="A46" s="15"/>
      <c r="B46" s="15"/>
    </row>
    <row r="47" spans="1:2" ht="13.5">
      <c r="A47" s="15"/>
      <c r="B47" s="15"/>
    </row>
    <row r="48" spans="1:2" ht="13.5">
      <c r="A48" s="15"/>
      <c r="B48" s="15"/>
    </row>
    <row r="49" spans="1:2" ht="13.5">
      <c r="A49" s="15"/>
      <c r="B49" s="15"/>
    </row>
    <row r="50" spans="1:2" ht="13.5">
      <c r="A50" s="15"/>
      <c r="B50" s="15"/>
    </row>
    <row r="51" spans="1:2" ht="13.5">
      <c r="A51" s="15"/>
      <c r="B51" s="15"/>
    </row>
    <row r="52" spans="1:2" ht="13.5">
      <c r="A52" s="15"/>
      <c r="B52" s="15"/>
    </row>
    <row r="53" spans="1:2" ht="13.5">
      <c r="A53" s="15"/>
      <c r="B53" s="15"/>
    </row>
    <row r="54" spans="1:2" ht="13.5">
      <c r="A54" s="15"/>
      <c r="B54" s="15"/>
    </row>
    <row r="55" spans="1:2" ht="13.5">
      <c r="A55" s="15"/>
      <c r="B55" s="15"/>
    </row>
    <row r="56" spans="1:2" ht="13.5">
      <c r="A56" s="15"/>
      <c r="B56" s="15"/>
    </row>
    <row r="57" spans="1:2" ht="13.5">
      <c r="A57" s="15"/>
      <c r="B57" s="15"/>
    </row>
    <row r="58" spans="1:2" ht="13.5">
      <c r="A58" s="15"/>
      <c r="B58" s="15"/>
    </row>
    <row r="59" spans="1:2" ht="13.5">
      <c r="A59" s="15"/>
      <c r="B59" s="15"/>
    </row>
    <row r="60" spans="1:2" ht="13.5">
      <c r="A60" s="15"/>
      <c r="B60" s="15"/>
    </row>
    <row r="61" spans="1:2" ht="13.5">
      <c r="A61" s="15"/>
      <c r="B61" s="15"/>
    </row>
    <row r="62" spans="1:2" ht="13.5">
      <c r="A62" s="15"/>
      <c r="B62" s="15"/>
    </row>
    <row r="63" spans="1:2" ht="13.5">
      <c r="A63" s="15"/>
      <c r="B63" s="15"/>
    </row>
    <row r="64" spans="1:2" ht="13.5">
      <c r="A64" s="15"/>
      <c r="B64" s="15"/>
    </row>
    <row r="65" spans="1:2" ht="13.5">
      <c r="A65" s="15"/>
      <c r="B65" s="15"/>
    </row>
    <row r="66" spans="1:2" ht="13.5">
      <c r="A66" s="15"/>
      <c r="B66" s="15"/>
    </row>
    <row r="67" spans="1:2" ht="13.5">
      <c r="A67" s="15"/>
      <c r="B67" s="15"/>
    </row>
    <row r="68" spans="1:2" ht="13.5">
      <c r="A68" s="15"/>
      <c r="B68" s="15"/>
    </row>
    <row r="69" spans="1:2" ht="13.5">
      <c r="A69" s="15"/>
      <c r="B69" s="15"/>
    </row>
    <row r="70" spans="1:2" ht="13.5">
      <c r="A70" s="15"/>
      <c r="B70" s="15"/>
    </row>
    <row r="71" spans="1:2" ht="13.5">
      <c r="A71" s="15"/>
      <c r="B71" s="15"/>
    </row>
    <row r="72" spans="1:2" ht="13.5">
      <c r="A72" s="15"/>
      <c r="B72" s="15"/>
    </row>
    <row r="73" spans="1:2" ht="13.5">
      <c r="A73" s="15"/>
      <c r="B73" s="15"/>
    </row>
    <row r="74" spans="1:2" ht="13.5">
      <c r="A74" s="15"/>
      <c r="B74" s="15"/>
    </row>
    <row r="75" spans="1:2" ht="13.5">
      <c r="A75" s="15"/>
      <c r="B75" s="15"/>
    </row>
    <row r="76" spans="1:2" ht="13.5">
      <c r="A76" s="15"/>
      <c r="B76" s="15"/>
    </row>
    <row r="77" spans="1:2" ht="13.5">
      <c r="A77" s="15"/>
      <c r="B77" s="15"/>
    </row>
    <row r="78" spans="1:2" ht="13.5">
      <c r="A78" s="15"/>
      <c r="B78" s="15"/>
    </row>
    <row r="79" spans="1:2" ht="13.5">
      <c r="A79" s="15"/>
      <c r="B79" s="15"/>
    </row>
    <row r="80" spans="1:2" ht="13.5">
      <c r="A80" s="15"/>
      <c r="B80" s="15"/>
    </row>
    <row r="81" spans="1:2" ht="13.5">
      <c r="A81" s="15"/>
      <c r="B81" s="15"/>
    </row>
    <row r="82" spans="1:2" ht="13.5">
      <c r="A82" s="15"/>
      <c r="B82" s="15"/>
    </row>
    <row r="83" spans="1:2" ht="13.5">
      <c r="A83" s="15"/>
      <c r="B83" s="15"/>
    </row>
    <row r="84" spans="1:2" ht="13.5">
      <c r="A84" s="15"/>
      <c r="B84" s="15"/>
    </row>
    <row r="85" spans="1:2" ht="13.5">
      <c r="A85" s="15"/>
      <c r="B85" s="15"/>
    </row>
    <row r="86" spans="1:2" ht="13.5">
      <c r="A86" s="15"/>
      <c r="B86" s="15"/>
    </row>
    <row r="87" spans="1:2" ht="13.5">
      <c r="A87" s="15"/>
      <c r="B87" s="15"/>
    </row>
    <row r="88" spans="1:2" ht="13.5">
      <c r="A88" s="15"/>
      <c r="B88" s="15"/>
    </row>
    <row r="89" spans="1:2" ht="13.5">
      <c r="A89" s="15"/>
      <c r="B89" s="15"/>
    </row>
    <row r="90" spans="1:2" ht="13.5">
      <c r="A90" s="15"/>
      <c r="B90" s="15"/>
    </row>
    <row r="91" spans="1:2" ht="13.5">
      <c r="A91" s="15"/>
      <c r="B91" s="15"/>
    </row>
    <row r="92" spans="1:2" ht="13.5">
      <c r="A92" s="15"/>
      <c r="B92" s="15"/>
    </row>
    <row r="93" spans="1:2" ht="13.5">
      <c r="A93" s="15"/>
      <c r="B93" s="15"/>
    </row>
    <row r="94" spans="1:2" ht="13.5">
      <c r="A94" s="15"/>
      <c r="B94" s="15"/>
    </row>
    <row r="95" spans="1:2" ht="13.5">
      <c r="A95" s="15"/>
      <c r="B95" s="15"/>
    </row>
    <row r="96" spans="1:2" ht="13.5">
      <c r="A96" s="15"/>
      <c r="B96" s="15"/>
    </row>
    <row r="97" spans="1:2" ht="13.5">
      <c r="A97" s="15"/>
      <c r="B97" s="15"/>
    </row>
    <row r="98" spans="1:2" ht="13.5">
      <c r="A98" s="15"/>
      <c r="B98" s="15"/>
    </row>
    <row r="99" spans="1:2" ht="13.5">
      <c r="A99" s="15"/>
      <c r="B99" s="15"/>
    </row>
    <row r="100" spans="1:2" ht="13.5">
      <c r="A100" s="15"/>
      <c r="B100" s="15"/>
    </row>
    <row r="101" spans="1:2" ht="13.5">
      <c r="A101" s="15"/>
      <c r="B101" s="15"/>
    </row>
    <row r="102" spans="1:2" ht="13.5">
      <c r="A102" s="15"/>
      <c r="B102" s="15"/>
    </row>
    <row r="103" spans="1:2" ht="13.5">
      <c r="A103" s="15"/>
      <c r="B103" s="15"/>
    </row>
    <row r="104" spans="1:2" ht="13.5">
      <c r="A104" s="15"/>
      <c r="B104" s="15"/>
    </row>
    <row r="105" spans="1:2" ht="13.5">
      <c r="A105" s="15"/>
      <c r="B105" s="15"/>
    </row>
    <row r="106" spans="1:2" ht="13.5">
      <c r="A106" s="15"/>
      <c r="B106" s="15"/>
    </row>
    <row r="107" spans="1:2" ht="13.5">
      <c r="A107" s="15"/>
      <c r="B107" s="15"/>
    </row>
    <row r="108" spans="1:2" ht="13.5">
      <c r="A108" s="15"/>
      <c r="B108" s="15"/>
    </row>
    <row r="109" spans="1:2" ht="13.5">
      <c r="A109" s="15"/>
      <c r="B109" s="15"/>
    </row>
    <row r="110" spans="1:2" ht="13.5">
      <c r="A110" s="15"/>
      <c r="B110" s="15"/>
    </row>
    <row r="111" spans="1:2" ht="13.5">
      <c r="A111" s="15"/>
      <c r="B111" s="15"/>
    </row>
    <row r="112" spans="1:2" ht="13.5">
      <c r="A112" s="15"/>
      <c r="B112" s="15"/>
    </row>
    <row r="113" spans="1:2" ht="13.5">
      <c r="A113" s="15"/>
      <c r="B113" s="15"/>
    </row>
    <row r="114" spans="1:2" ht="13.5">
      <c r="A114" s="15"/>
      <c r="B114" s="15"/>
    </row>
    <row r="115" spans="1:2" ht="13.5">
      <c r="A115" s="15"/>
      <c r="B115" s="15"/>
    </row>
    <row r="116" spans="1:2" ht="13.5">
      <c r="A116" s="15"/>
      <c r="B116" s="15"/>
    </row>
    <row r="117" spans="1:2" ht="13.5">
      <c r="A117" s="15"/>
      <c r="B117" s="15"/>
    </row>
    <row r="118" spans="1:2" ht="13.5">
      <c r="A118" s="15"/>
      <c r="B118" s="15"/>
    </row>
    <row r="119" spans="1:2" ht="13.5">
      <c r="A119" s="15"/>
      <c r="B119" s="15"/>
    </row>
    <row r="120" spans="1:2" ht="13.5">
      <c r="A120" s="15"/>
      <c r="B120" s="15"/>
    </row>
    <row r="121" spans="1:2" ht="13.5">
      <c r="A121" s="15"/>
      <c r="B121" s="15"/>
    </row>
    <row r="122" spans="1:2" ht="13.5">
      <c r="A122" s="15"/>
      <c r="B122" s="15"/>
    </row>
    <row r="123" spans="1:2" ht="13.5">
      <c r="A123" s="15"/>
      <c r="B123" s="15"/>
    </row>
    <row r="124" spans="1:2" ht="13.5">
      <c r="A124" s="15"/>
      <c r="B124" s="15"/>
    </row>
    <row r="125" spans="1:2" ht="13.5">
      <c r="A125" s="15"/>
      <c r="B125" s="15"/>
    </row>
    <row r="126" spans="1:2" ht="13.5">
      <c r="A126" s="15"/>
      <c r="B126" s="15"/>
    </row>
    <row r="127" spans="1:2" ht="13.5">
      <c r="A127" s="15"/>
      <c r="B127" s="15"/>
    </row>
    <row r="128" spans="1:2" ht="13.5">
      <c r="A128" s="15"/>
      <c r="B128" s="15"/>
    </row>
    <row r="129" spans="1:2" ht="13.5">
      <c r="A129" s="15"/>
      <c r="B129" s="15"/>
    </row>
    <row r="130" spans="1:2" ht="13.5">
      <c r="A130" s="15"/>
      <c r="B130" s="15"/>
    </row>
    <row r="131" spans="1:2" ht="13.5">
      <c r="A131" s="15"/>
      <c r="B131" s="15"/>
    </row>
    <row r="132" spans="1:2" ht="13.5">
      <c r="A132" s="15"/>
      <c r="B132" s="15"/>
    </row>
    <row r="133" spans="1:2" ht="13.5">
      <c r="A133" s="15"/>
      <c r="B133" s="15"/>
    </row>
    <row r="134" spans="1:2" ht="13.5">
      <c r="A134" s="15"/>
      <c r="B134" s="15"/>
    </row>
    <row r="135" spans="1:2" ht="13.5">
      <c r="A135" s="15"/>
      <c r="B135" s="15"/>
    </row>
    <row r="136" spans="1:2" ht="13.5">
      <c r="A136" s="15"/>
      <c r="B136" s="15"/>
    </row>
    <row r="137" spans="1:2" ht="13.5">
      <c r="A137" s="15"/>
      <c r="B137" s="15"/>
    </row>
    <row r="138" spans="1:2" ht="13.5">
      <c r="A138" s="15"/>
      <c r="B138" s="15"/>
    </row>
    <row r="139" spans="1:2" ht="13.5">
      <c r="A139" s="15"/>
      <c r="B139" s="15"/>
    </row>
    <row r="140" spans="1:2" ht="13.5">
      <c r="A140" s="15"/>
      <c r="B140" s="15"/>
    </row>
    <row r="141" spans="1:2" ht="13.5">
      <c r="A141" s="15"/>
      <c r="B141" s="15"/>
    </row>
    <row r="142" spans="1:2" ht="13.5">
      <c r="A142" s="15"/>
      <c r="B142" s="15"/>
    </row>
    <row r="143" spans="1:2" ht="13.5">
      <c r="A143" s="15"/>
      <c r="B143" s="15"/>
    </row>
    <row r="144" spans="1:2" ht="13.5">
      <c r="A144" s="15"/>
      <c r="B144" s="15"/>
    </row>
    <row r="145" spans="1:2" ht="13.5">
      <c r="A145" s="15"/>
      <c r="B145" s="15"/>
    </row>
    <row r="146" spans="1:2" ht="13.5">
      <c r="A146" s="15"/>
      <c r="B146" s="15"/>
    </row>
    <row r="147" spans="1:2" ht="13.5">
      <c r="A147" s="15"/>
      <c r="B147" s="15"/>
    </row>
    <row r="148" spans="1:2" ht="13.5">
      <c r="A148" s="15"/>
      <c r="B148" s="15"/>
    </row>
    <row r="149" spans="1:2" ht="13.5">
      <c r="A149" s="15"/>
      <c r="B149" s="15"/>
    </row>
  </sheetData>
  <sheetProtection/>
  <mergeCells count="5">
    <mergeCell ref="G2:H2"/>
    <mergeCell ref="A4:B4"/>
    <mergeCell ref="A2:B3"/>
    <mergeCell ref="C2:D2"/>
    <mergeCell ref="E2:F2"/>
  </mergeCells>
  <printOptions/>
  <pageMargins left="0.7874015748031497" right="0.7874015748031497" top="0.984251968503937" bottom="0.984251968503937" header="0.5118110236220472" footer="0.5118110236220472"/>
  <pageSetup firstPageNumber="15" useFirstPageNumber="1" horizontalDpi="600" verticalDpi="600" orientation="portrait" paperSize="9" r:id="rId1"/>
  <headerFooter alignWithMargins="0">
    <oddFooter>&amp;C&amp;"ＭＳ ゴシック,標準"&amp;12－&amp;P－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9"/>
  </sheetPr>
  <dimension ref="A1:I28"/>
  <sheetViews>
    <sheetView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12.625" style="4" customWidth="1"/>
    <col min="2" max="7" width="12.00390625" style="4" customWidth="1"/>
    <col min="8" max="8" width="1.625" style="4" customWidth="1"/>
    <col min="9" max="16384" width="9.00390625" style="4" customWidth="1"/>
  </cols>
  <sheetData>
    <row r="1" s="46" customFormat="1" ht="27" customHeight="1">
      <c r="A1" s="7" t="s">
        <v>133</v>
      </c>
    </row>
    <row r="2" s="6" customFormat="1" ht="27" customHeight="1">
      <c r="A2" s="41"/>
    </row>
    <row r="3" s="1" customFormat="1" ht="27" customHeight="1">
      <c r="A3" s="2" t="s">
        <v>126</v>
      </c>
    </row>
    <row r="4" s="6" customFormat="1" ht="27" customHeight="1">
      <c r="A4" s="3"/>
    </row>
    <row r="5" s="6" customFormat="1" ht="27" customHeight="1">
      <c r="A5" s="3"/>
    </row>
    <row r="6" s="6" customFormat="1" ht="27" customHeight="1">
      <c r="A6" s="3"/>
    </row>
    <row r="7" s="6" customFormat="1" ht="27" customHeight="1">
      <c r="A7" s="3"/>
    </row>
    <row r="8" spans="2:9" s="6" customFormat="1" ht="13.5" customHeight="1">
      <c r="B8" s="325"/>
      <c r="C8" s="325"/>
      <c r="D8" s="325"/>
      <c r="E8" s="325"/>
      <c r="F8" s="325"/>
      <c r="G8" s="325"/>
      <c r="I8" s="38"/>
    </row>
    <row r="9" spans="1:9" s="6" customFormat="1" ht="27" customHeight="1">
      <c r="A9" s="224" t="s">
        <v>52</v>
      </c>
      <c r="B9" s="225" t="s">
        <v>111</v>
      </c>
      <c r="C9" s="225" t="s">
        <v>112</v>
      </c>
      <c r="D9" s="225" t="s">
        <v>137</v>
      </c>
      <c r="E9" s="225" t="s">
        <v>157</v>
      </c>
      <c r="F9" s="225" t="s">
        <v>172</v>
      </c>
      <c r="G9" s="225" t="s">
        <v>173</v>
      </c>
      <c r="H9" s="207"/>
      <c r="I9" s="226"/>
    </row>
    <row r="10" spans="1:9" s="6" customFormat="1" ht="27" customHeight="1">
      <c r="A10" s="227" t="s">
        <v>127</v>
      </c>
      <c r="B10" s="111">
        <v>1129328</v>
      </c>
      <c r="C10" s="111">
        <v>1110129</v>
      </c>
      <c r="D10" s="111">
        <v>1064195</v>
      </c>
      <c r="E10" s="111">
        <v>1713521</v>
      </c>
      <c r="F10" s="111">
        <v>1633283</v>
      </c>
      <c r="G10" s="111">
        <v>1642739</v>
      </c>
      <c r="I10" s="38"/>
    </row>
    <row r="11" spans="1:9" s="6" customFormat="1" ht="27" customHeight="1">
      <c r="A11" s="227" t="s">
        <v>124</v>
      </c>
      <c r="B11" s="45">
        <v>95.8</v>
      </c>
      <c r="C11" s="45">
        <f>ROUND(C10/B10*100,1)</f>
        <v>98.3</v>
      </c>
      <c r="D11" s="45">
        <f>ROUND(D10/C10*100,1)</f>
        <v>95.9</v>
      </c>
      <c r="E11" s="45">
        <f>ROUND(E10/D10*100,1)</f>
        <v>161</v>
      </c>
      <c r="F11" s="45">
        <f>ROUND(F10/E10*100,1)</f>
        <v>95.3</v>
      </c>
      <c r="G11" s="45">
        <f>ROUND(G10/F10*100,1)</f>
        <v>100.6</v>
      </c>
      <c r="I11" s="38"/>
    </row>
    <row r="12" spans="1:7" s="6" customFormat="1" ht="27" customHeight="1">
      <c r="A12" s="86" t="s">
        <v>26</v>
      </c>
      <c r="B12" s="101">
        <f aca="true" t="shared" si="0" ref="B12:G12">ROUND(B10/B15,1)</f>
        <v>11642.6</v>
      </c>
      <c r="C12" s="101">
        <f t="shared" si="0"/>
        <v>11685.6</v>
      </c>
      <c r="D12" s="101">
        <f t="shared" si="0"/>
        <v>10859.1</v>
      </c>
      <c r="E12" s="101">
        <f t="shared" si="0"/>
        <v>19039.1</v>
      </c>
      <c r="F12" s="101">
        <f>ROUND(F10/F15,1)</f>
        <v>17013.4</v>
      </c>
      <c r="G12" s="101">
        <f t="shared" si="0"/>
        <v>16762.6</v>
      </c>
    </row>
    <row r="13" spans="1:7" s="118" customFormat="1" ht="22.5" customHeight="1">
      <c r="A13" s="109" t="s">
        <v>58</v>
      </c>
      <c r="B13" s="109"/>
      <c r="C13" s="109"/>
      <c r="D13" s="205"/>
      <c r="G13" s="164" t="s">
        <v>99</v>
      </c>
    </row>
    <row r="14" spans="1:4" s="6" customFormat="1" ht="14.25">
      <c r="A14" s="38"/>
      <c r="B14" s="38"/>
      <c r="C14" s="38"/>
      <c r="D14" s="38"/>
    </row>
    <row r="15" spans="1:7" s="3" customFormat="1" ht="28.5" hidden="1">
      <c r="A15" s="228" t="s">
        <v>90</v>
      </c>
      <c r="B15" s="3">
        <v>97</v>
      </c>
      <c r="C15" s="3">
        <v>95</v>
      </c>
      <c r="D15" s="3">
        <v>98</v>
      </c>
      <c r="E15" s="3">
        <v>90</v>
      </c>
      <c r="F15" s="3">
        <v>96</v>
      </c>
      <c r="G15" s="3">
        <v>98</v>
      </c>
    </row>
    <row r="16" s="6" customFormat="1" ht="14.25" hidden="1"/>
    <row r="17" spans="1:7" s="6" customFormat="1" ht="14.25" hidden="1">
      <c r="A17" s="6" t="s">
        <v>11</v>
      </c>
      <c r="B17" s="6">
        <v>406</v>
      </c>
      <c r="C17" s="6">
        <v>404</v>
      </c>
      <c r="D17" s="6">
        <v>461</v>
      </c>
      <c r="E17" s="6">
        <v>387</v>
      </c>
      <c r="F17" s="6">
        <v>394</v>
      </c>
      <c r="G17" s="6">
        <v>398</v>
      </c>
    </row>
    <row r="18" s="6" customFormat="1" ht="14.25">
      <c r="B18" s="229"/>
    </row>
    <row r="19" s="6" customFormat="1" ht="14.25">
      <c r="B19" s="229"/>
    </row>
    <row r="20" s="1" customFormat="1" ht="27" customHeight="1">
      <c r="A20" s="2" t="s">
        <v>128</v>
      </c>
    </row>
    <row r="21" spans="1:7" s="6" customFormat="1" ht="14.25" customHeight="1">
      <c r="A21" s="3"/>
      <c r="G21" s="8"/>
    </row>
    <row r="22" spans="1:7" s="6" customFormat="1" ht="27" customHeight="1">
      <c r="A22" s="299" t="s">
        <v>20</v>
      </c>
      <c r="B22" s="301" t="s">
        <v>177</v>
      </c>
      <c r="C22" s="302"/>
      <c r="D22" s="301" t="s">
        <v>160</v>
      </c>
      <c r="E22" s="302"/>
      <c r="F22" s="326" t="s">
        <v>103</v>
      </c>
      <c r="G22" s="311"/>
    </row>
    <row r="23" spans="1:7" s="6" customFormat="1" ht="27" customHeight="1">
      <c r="A23" s="300"/>
      <c r="B23" s="231" t="s">
        <v>32</v>
      </c>
      <c r="C23" s="199" t="s">
        <v>0</v>
      </c>
      <c r="D23" s="231" t="s">
        <v>32</v>
      </c>
      <c r="E23" s="199" t="s">
        <v>118</v>
      </c>
      <c r="F23" s="232" t="s">
        <v>117</v>
      </c>
      <c r="G23" s="200" t="s">
        <v>23</v>
      </c>
    </row>
    <row r="24" spans="1:7" s="1" customFormat="1" ht="27" customHeight="1">
      <c r="A24" s="102" t="s">
        <v>10</v>
      </c>
      <c r="B24" s="116">
        <f>SUM(B25:B28)</f>
        <v>1642739</v>
      </c>
      <c r="C24" s="115">
        <v>100</v>
      </c>
      <c r="D24" s="116">
        <f>SUM(D25:D28)</f>
        <v>1633283</v>
      </c>
      <c r="E24" s="115">
        <v>100</v>
      </c>
      <c r="F24" s="116">
        <f>B24-D24</f>
        <v>9456</v>
      </c>
      <c r="G24" s="123">
        <f>F24/D24*100</f>
        <v>0.5789566168263552</v>
      </c>
    </row>
    <row r="25" spans="1:7" s="6" customFormat="1" ht="27" customHeight="1">
      <c r="A25" s="57" t="s">
        <v>38</v>
      </c>
      <c r="B25" s="32">
        <v>418706</v>
      </c>
      <c r="C25" s="122">
        <f>ROUND(B25/$B$24*100,1)</f>
        <v>25.5</v>
      </c>
      <c r="D25" s="32">
        <v>349250</v>
      </c>
      <c r="E25" s="122">
        <f>ROUND(D25/$D$24*100,1)</f>
        <v>21.4</v>
      </c>
      <c r="F25" s="17">
        <f>B25-D25</f>
        <v>69456</v>
      </c>
      <c r="G25" s="124">
        <f>ROUND(F25/D25*100,1)</f>
        <v>19.9</v>
      </c>
    </row>
    <row r="26" spans="1:7" s="6" customFormat="1" ht="27" customHeight="1">
      <c r="A26" s="87" t="s">
        <v>91</v>
      </c>
      <c r="B26" s="114">
        <v>247187</v>
      </c>
      <c r="C26" s="122">
        <f>ROUND(B26/$B$24*100,1)</f>
        <v>15</v>
      </c>
      <c r="D26" s="114">
        <v>279289</v>
      </c>
      <c r="E26" s="152">
        <f>ROUND(D26/$D$24*100,1)</f>
        <v>17.1</v>
      </c>
      <c r="F26" s="198">
        <f>B26-D26</f>
        <v>-32102</v>
      </c>
      <c r="G26" s="124">
        <f>ROUND(F26/D26*100,1)</f>
        <v>-11.5</v>
      </c>
    </row>
    <row r="27" spans="1:7" s="6" customFormat="1" ht="27" customHeight="1">
      <c r="A27" s="87" t="s">
        <v>92</v>
      </c>
      <c r="B27" s="198">
        <v>355358</v>
      </c>
      <c r="C27" s="152">
        <f>ROUND(B27/$B$24*100,1)</f>
        <v>21.6</v>
      </c>
      <c r="D27" s="198">
        <v>191891</v>
      </c>
      <c r="E27" s="152">
        <f>ROUND(D27/$D$24*100,1)</f>
        <v>11.7</v>
      </c>
      <c r="F27" s="198">
        <f>B27-D27</f>
        <v>163467</v>
      </c>
      <c r="G27" s="124">
        <f>ROUND(F27/D27*100,1)</f>
        <v>85.2</v>
      </c>
    </row>
    <row r="28" spans="1:7" s="6" customFormat="1" ht="27" customHeight="1">
      <c r="A28" s="214" t="s">
        <v>153</v>
      </c>
      <c r="B28" s="125">
        <v>621488</v>
      </c>
      <c r="C28" s="153">
        <f>ROUND(B28/$B$24*100,1)</f>
        <v>37.8</v>
      </c>
      <c r="D28" s="125">
        <v>812853</v>
      </c>
      <c r="E28" s="153">
        <f>ROUND(D28/$D$24*100,1)</f>
        <v>49.8</v>
      </c>
      <c r="F28" s="233">
        <f>B28-D28</f>
        <v>-191365</v>
      </c>
      <c r="G28" s="234">
        <f>ROUND(F28/D28*100,1)</f>
        <v>-23.5</v>
      </c>
    </row>
  </sheetData>
  <sheetProtection/>
  <mergeCells count="5">
    <mergeCell ref="B8:G8"/>
    <mergeCell ref="A22:A23"/>
    <mergeCell ref="B22:C22"/>
    <mergeCell ref="D22:E22"/>
    <mergeCell ref="F22:G22"/>
  </mergeCells>
  <printOptions/>
  <pageMargins left="0.7874015748031497" right="0.7874015748031497" top="0.984251968503937" bottom="0.984251968503937" header="0.5118110236220472" footer="0.5118110236220472"/>
  <pageSetup firstPageNumber="16" useFirstPageNumber="1" horizontalDpi="600" verticalDpi="600" orientation="portrait" paperSize="9" r:id="rId2"/>
  <headerFooter alignWithMargins="0">
    <oddFooter>&amp;C&amp;"ＭＳ ゴシック,標準"&amp;12－&amp;P－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9"/>
  </sheetPr>
  <dimension ref="A1:I32"/>
  <sheetViews>
    <sheetView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3.625" style="6" customWidth="1"/>
    <col min="2" max="2" width="13.625" style="6" customWidth="1"/>
    <col min="3" max="3" width="12.25390625" style="6" customWidth="1"/>
    <col min="4" max="4" width="10.875" style="6" customWidth="1"/>
    <col min="5" max="5" width="12.25390625" style="6" customWidth="1"/>
    <col min="6" max="6" width="10.875" style="235" customWidth="1"/>
    <col min="7" max="7" width="12.25390625" style="6" customWidth="1"/>
    <col min="8" max="8" width="10.875" style="6" customWidth="1"/>
    <col min="9" max="9" width="3.625" style="6" customWidth="1"/>
    <col min="10" max="16384" width="9.00390625" style="6" customWidth="1"/>
  </cols>
  <sheetData>
    <row r="1" spans="1:6" s="1" customFormat="1" ht="27.75" customHeight="1">
      <c r="A1" s="2" t="s">
        <v>129</v>
      </c>
      <c r="F1" s="237"/>
    </row>
    <row r="2" spans="1:9" ht="28.5" customHeight="1">
      <c r="A2" s="302" t="s">
        <v>35</v>
      </c>
      <c r="B2" s="302"/>
      <c r="C2" s="323" t="s">
        <v>177</v>
      </c>
      <c r="D2" s="327"/>
      <c r="E2" s="323" t="s">
        <v>160</v>
      </c>
      <c r="F2" s="327"/>
      <c r="G2" s="301" t="s">
        <v>120</v>
      </c>
      <c r="H2" s="311"/>
      <c r="I2" s="38"/>
    </row>
    <row r="3" spans="1:9" ht="28.5" customHeight="1">
      <c r="A3" s="312"/>
      <c r="B3" s="312"/>
      <c r="C3" s="238" t="s">
        <v>32</v>
      </c>
      <c r="D3" s="223" t="s">
        <v>0</v>
      </c>
      <c r="E3" s="238" t="s">
        <v>32</v>
      </c>
      <c r="F3" s="240" t="s">
        <v>0</v>
      </c>
      <c r="G3" s="239" t="s">
        <v>33</v>
      </c>
      <c r="H3" s="200" t="s">
        <v>23</v>
      </c>
      <c r="I3" s="38"/>
    </row>
    <row r="4" spans="1:9" s="1" customFormat="1" ht="23.25" customHeight="1">
      <c r="A4" s="306" t="s">
        <v>10</v>
      </c>
      <c r="B4" s="306"/>
      <c r="C4" s="35">
        <v>1642739</v>
      </c>
      <c r="D4" s="30">
        <v>100</v>
      </c>
      <c r="E4" s="35">
        <v>1633283</v>
      </c>
      <c r="F4" s="145">
        <v>100</v>
      </c>
      <c r="G4" s="157">
        <f>C4-E4</f>
        <v>9456</v>
      </c>
      <c r="H4" s="88">
        <f>G4/E4*100</f>
        <v>0.5789566168263552</v>
      </c>
      <c r="I4" s="215"/>
    </row>
    <row r="5" spans="1:9" ht="23.25" customHeight="1">
      <c r="A5" s="26">
        <v>9</v>
      </c>
      <c r="B5" s="92" t="s">
        <v>64</v>
      </c>
      <c r="C5" s="17">
        <v>138301</v>
      </c>
      <c r="D5" s="42">
        <f>ROUND(C5/$C$4*100,1)</f>
        <v>8.4</v>
      </c>
      <c r="E5" s="17">
        <v>66734</v>
      </c>
      <c r="F5" s="42">
        <f>ROUND(E5/$E$4*100,1)</f>
        <v>4.1</v>
      </c>
      <c r="G5" s="17">
        <f>C5-E5</f>
        <v>71567</v>
      </c>
      <c r="H5" s="142">
        <f>ROUND(G5/E5*100,1)</f>
        <v>107.2</v>
      </c>
      <c r="I5" s="57"/>
    </row>
    <row r="6" spans="1:9" ht="23.25" customHeight="1">
      <c r="A6" s="26">
        <v>10</v>
      </c>
      <c r="B6" s="204" t="s">
        <v>65</v>
      </c>
      <c r="C6" s="17" t="s">
        <v>40</v>
      </c>
      <c r="D6" s="99" t="s">
        <v>40</v>
      </c>
      <c r="E6" s="17" t="s">
        <v>40</v>
      </c>
      <c r="F6" s="132" t="s">
        <v>40</v>
      </c>
      <c r="G6" s="117" t="s">
        <v>40</v>
      </c>
      <c r="H6" s="133" t="s">
        <v>40</v>
      </c>
      <c r="I6" s="87"/>
    </row>
    <row r="7" spans="1:9" ht="23.25" customHeight="1">
      <c r="A7" s="26">
        <v>11</v>
      </c>
      <c r="B7" s="92" t="s">
        <v>66</v>
      </c>
      <c r="C7" s="17" t="s">
        <v>40</v>
      </c>
      <c r="D7" s="99" t="s">
        <v>40</v>
      </c>
      <c r="E7" s="17" t="s">
        <v>40</v>
      </c>
      <c r="F7" s="132" t="s">
        <v>40</v>
      </c>
      <c r="G7" s="117" t="s">
        <v>40</v>
      </c>
      <c r="H7" s="133" t="s">
        <v>40</v>
      </c>
      <c r="I7" s="87"/>
    </row>
    <row r="8" spans="1:9" ht="23.25" customHeight="1">
      <c r="A8" s="26">
        <v>12</v>
      </c>
      <c r="B8" s="92" t="s">
        <v>67</v>
      </c>
      <c r="C8" s="17">
        <v>12415</v>
      </c>
      <c r="D8" s="42">
        <f>ROUND(C8/$C$4*100,1)</f>
        <v>0.8</v>
      </c>
      <c r="E8" s="17">
        <v>9674</v>
      </c>
      <c r="F8" s="42">
        <f>ROUND(E8/$E$4*100,1)</f>
        <v>0.6</v>
      </c>
      <c r="G8" s="17">
        <f>C8-E8</f>
        <v>2741</v>
      </c>
      <c r="H8" s="142">
        <f>ROUND(G8/E8*100,1)</f>
        <v>28.3</v>
      </c>
      <c r="I8" s="87"/>
    </row>
    <row r="9" spans="1:9" ht="23.25" customHeight="1">
      <c r="A9" s="26">
        <v>13</v>
      </c>
      <c r="B9" s="92" t="s">
        <v>68</v>
      </c>
      <c r="C9" s="17" t="s">
        <v>87</v>
      </c>
      <c r="D9" s="99" t="s">
        <v>87</v>
      </c>
      <c r="E9" s="17" t="s">
        <v>87</v>
      </c>
      <c r="F9" s="99" t="s">
        <v>87</v>
      </c>
      <c r="G9" s="17" t="s">
        <v>87</v>
      </c>
      <c r="H9" s="141" t="s">
        <v>87</v>
      </c>
      <c r="I9" s="87"/>
    </row>
    <row r="10" spans="1:9" ht="23.25" customHeight="1">
      <c r="A10" s="26">
        <v>14</v>
      </c>
      <c r="B10" s="92" t="s">
        <v>69</v>
      </c>
      <c r="C10" s="17" t="s">
        <v>87</v>
      </c>
      <c r="D10" s="99" t="s">
        <v>87</v>
      </c>
      <c r="E10" s="17" t="s">
        <v>87</v>
      </c>
      <c r="F10" s="99" t="s">
        <v>87</v>
      </c>
      <c r="G10" s="17" t="s">
        <v>87</v>
      </c>
      <c r="H10" s="141" t="s">
        <v>87</v>
      </c>
      <c r="I10" s="87"/>
    </row>
    <row r="11" spans="1:9" ht="23.25" customHeight="1">
      <c r="A11" s="26">
        <v>15</v>
      </c>
      <c r="B11" s="92" t="s">
        <v>70</v>
      </c>
      <c r="C11" s="17" t="s">
        <v>87</v>
      </c>
      <c r="D11" s="99" t="s">
        <v>87</v>
      </c>
      <c r="E11" s="17" t="s">
        <v>87</v>
      </c>
      <c r="F11" s="99" t="s">
        <v>87</v>
      </c>
      <c r="G11" s="17" t="s">
        <v>87</v>
      </c>
      <c r="H11" s="141" t="s">
        <v>87</v>
      </c>
      <c r="I11" s="87"/>
    </row>
    <row r="12" spans="1:9" ht="23.25" customHeight="1">
      <c r="A12" s="26">
        <v>16</v>
      </c>
      <c r="B12" s="92" t="s">
        <v>71</v>
      </c>
      <c r="C12" s="17" t="s">
        <v>87</v>
      </c>
      <c r="D12" s="99" t="s">
        <v>87</v>
      </c>
      <c r="E12" s="17" t="s">
        <v>87</v>
      </c>
      <c r="F12" s="99" t="s">
        <v>87</v>
      </c>
      <c r="G12" s="17" t="s">
        <v>87</v>
      </c>
      <c r="H12" s="141" t="s">
        <v>87</v>
      </c>
      <c r="I12" s="87"/>
    </row>
    <row r="13" spans="1:9" ht="23.25" customHeight="1">
      <c r="A13" s="26">
        <v>17</v>
      </c>
      <c r="B13" s="92" t="s">
        <v>72</v>
      </c>
      <c r="C13" s="17" t="s">
        <v>40</v>
      </c>
      <c r="D13" s="99" t="s">
        <v>40</v>
      </c>
      <c r="E13" s="17" t="s">
        <v>40</v>
      </c>
      <c r="F13" s="99" t="s">
        <v>40</v>
      </c>
      <c r="G13" s="17" t="s">
        <v>40</v>
      </c>
      <c r="H13" s="141" t="s">
        <v>40</v>
      </c>
      <c r="I13" s="87"/>
    </row>
    <row r="14" spans="1:9" ht="23.25" customHeight="1">
      <c r="A14" s="26">
        <v>18</v>
      </c>
      <c r="B14" s="204" t="s">
        <v>119</v>
      </c>
      <c r="C14" s="17">
        <v>359290</v>
      </c>
      <c r="D14" s="42">
        <f>ROUND(C14/$C$4*100,1)</f>
        <v>21.9</v>
      </c>
      <c r="E14" s="17">
        <v>308109</v>
      </c>
      <c r="F14" s="42">
        <f>ROUND(E14/$E$4*100,1)</f>
        <v>18.9</v>
      </c>
      <c r="G14" s="17">
        <f>C14-E14</f>
        <v>51181</v>
      </c>
      <c r="H14" s="142">
        <f>ROUND(G14/E14*100,1)</f>
        <v>16.6</v>
      </c>
      <c r="I14" s="87"/>
    </row>
    <row r="15" spans="1:9" ht="23.25" customHeight="1">
      <c r="A15" s="26">
        <v>19</v>
      </c>
      <c r="B15" s="92" t="s">
        <v>73</v>
      </c>
      <c r="C15" s="17" t="s">
        <v>87</v>
      </c>
      <c r="D15" s="141" t="s">
        <v>87</v>
      </c>
      <c r="E15" s="17" t="s">
        <v>87</v>
      </c>
      <c r="F15" s="132" t="s">
        <v>87</v>
      </c>
      <c r="G15" s="17" t="s">
        <v>87</v>
      </c>
      <c r="H15" s="141" t="s">
        <v>87</v>
      </c>
      <c r="I15" s="87"/>
    </row>
    <row r="16" spans="1:9" ht="23.25" customHeight="1">
      <c r="A16" s="26">
        <v>20</v>
      </c>
      <c r="B16" s="92" t="s">
        <v>74</v>
      </c>
      <c r="C16" s="17" t="s">
        <v>40</v>
      </c>
      <c r="D16" s="132" t="s">
        <v>40</v>
      </c>
      <c r="E16" s="17" t="s">
        <v>40</v>
      </c>
      <c r="F16" s="132" t="s">
        <v>40</v>
      </c>
      <c r="G16" s="117" t="s">
        <v>40</v>
      </c>
      <c r="H16" s="133" t="s">
        <v>40</v>
      </c>
      <c r="I16" s="87"/>
    </row>
    <row r="17" spans="1:9" ht="23.25" customHeight="1">
      <c r="A17" s="26">
        <v>21</v>
      </c>
      <c r="B17" s="201" t="s">
        <v>75</v>
      </c>
      <c r="C17" s="17">
        <v>16310</v>
      </c>
      <c r="D17" s="42">
        <f>ROUND(C17/$C$4*100,1)</f>
        <v>1</v>
      </c>
      <c r="E17" s="17" t="s">
        <v>87</v>
      </c>
      <c r="F17" s="141" t="s">
        <v>87</v>
      </c>
      <c r="G17" s="17" t="s">
        <v>87</v>
      </c>
      <c r="H17" s="141" t="s">
        <v>87</v>
      </c>
      <c r="I17" s="87"/>
    </row>
    <row r="18" spans="1:9" ht="23.25" customHeight="1">
      <c r="A18" s="26">
        <v>22</v>
      </c>
      <c r="B18" s="92" t="s">
        <v>76</v>
      </c>
      <c r="C18" s="17" t="s">
        <v>40</v>
      </c>
      <c r="D18" s="132" t="s">
        <v>40</v>
      </c>
      <c r="E18" s="17" t="s">
        <v>40</v>
      </c>
      <c r="F18" s="132" t="s">
        <v>40</v>
      </c>
      <c r="G18" s="117" t="s">
        <v>40</v>
      </c>
      <c r="H18" s="133" t="s">
        <v>40</v>
      </c>
      <c r="I18" s="57"/>
    </row>
    <row r="19" spans="1:9" ht="23.25" customHeight="1">
      <c r="A19" s="26">
        <v>23</v>
      </c>
      <c r="B19" s="92" t="s">
        <v>77</v>
      </c>
      <c r="C19" s="17" t="s">
        <v>87</v>
      </c>
      <c r="D19" s="126" t="s">
        <v>87</v>
      </c>
      <c r="E19" s="17" t="s">
        <v>87</v>
      </c>
      <c r="F19" s="126" t="s">
        <v>87</v>
      </c>
      <c r="G19" s="17" t="s">
        <v>87</v>
      </c>
      <c r="H19" s="141" t="s">
        <v>87</v>
      </c>
      <c r="I19" s="57"/>
    </row>
    <row r="20" spans="1:9" ht="23.25" customHeight="1">
      <c r="A20" s="26">
        <v>24</v>
      </c>
      <c r="B20" s="92" t="s">
        <v>78</v>
      </c>
      <c r="C20" s="17">
        <v>90705</v>
      </c>
      <c r="D20" s="42">
        <f>ROUND(C20/$C$4*100,1)</f>
        <v>5.5</v>
      </c>
      <c r="E20" s="17">
        <v>106595</v>
      </c>
      <c r="F20" s="42">
        <f>ROUND(E20/$E$4*100,1)</f>
        <v>6.5</v>
      </c>
      <c r="G20" s="17">
        <f>C20-E20</f>
        <v>-15890</v>
      </c>
      <c r="H20" s="142">
        <f>ROUND(G20/E20*100,1)</f>
        <v>-14.9</v>
      </c>
      <c r="I20" s="57"/>
    </row>
    <row r="21" spans="1:9" ht="23.25" customHeight="1">
      <c r="A21" s="26">
        <v>25</v>
      </c>
      <c r="B21" s="92" t="s">
        <v>79</v>
      </c>
      <c r="C21" s="17" t="s">
        <v>87</v>
      </c>
      <c r="D21" s="126" t="s">
        <v>87</v>
      </c>
      <c r="E21" s="17" t="s">
        <v>87</v>
      </c>
      <c r="F21" s="126" t="s">
        <v>87</v>
      </c>
      <c r="G21" s="17" t="s">
        <v>87</v>
      </c>
      <c r="H21" s="141" t="s">
        <v>87</v>
      </c>
      <c r="I21" s="57"/>
    </row>
    <row r="22" spans="1:9" ht="23.25" customHeight="1">
      <c r="A22" s="26">
        <v>26</v>
      </c>
      <c r="B22" s="92" t="s">
        <v>80</v>
      </c>
      <c r="C22" s="17">
        <v>12015</v>
      </c>
      <c r="D22" s="42">
        <f aca="true" t="shared" si="0" ref="D22:D27">ROUND(C22/$C$4*100,1)</f>
        <v>0.7</v>
      </c>
      <c r="E22" s="17">
        <v>13434</v>
      </c>
      <c r="F22" s="42">
        <f>ROUND(E22/$E$4*100,1)</f>
        <v>0.8</v>
      </c>
      <c r="G22" s="17">
        <f>C22-E22</f>
        <v>-1419</v>
      </c>
      <c r="H22" s="142">
        <f>ROUND(G22/E22*100,1)</f>
        <v>-10.6</v>
      </c>
      <c r="I22" s="57"/>
    </row>
    <row r="23" spans="1:9" ht="23.25" customHeight="1">
      <c r="A23" s="26">
        <v>27</v>
      </c>
      <c r="B23" s="92" t="s">
        <v>81</v>
      </c>
      <c r="C23" s="17">
        <v>341809</v>
      </c>
      <c r="D23" s="42">
        <f t="shared" si="0"/>
        <v>20.8</v>
      </c>
      <c r="E23" s="17" t="s">
        <v>87</v>
      </c>
      <c r="F23" s="126" t="s">
        <v>87</v>
      </c>
      <c r="G23" s="17" t="s">
        <v>87</v>
      </c>
      <c r="H23" s="141" t="s">
        <v>87</v>
      </c>
      <c r="I23" s="57"/>
    </row>
    <row r="24" spans="1:9" ht="23.25" customHeight="1">
      <c r="A24" s="26">
        <v>28</v>
      </c>
      <c r="B24" s="92" t="s">
        <v>82</v>
      </c>
      <c r="C24" s="17">
        <v>133311</v>
      </c>
      <c r="D24" s="42">
        <f t="shared" si="0"/>
        <v>8.1</v>
      </c>
      <c r="E24" s="17">
        <v>117205</v>
      </c>
      <c r="F24" s="42">
        <f>ROUND(E24/$E$4*100,1)</f>
        <v>7.2</v>
      </c>
      <c r="G24" s="17">
        <f>C24-E24</f>
        <v>16106</v>
      </c>
      <c r="H24" s="142">
        <f>ROUND(G24/E24*100,1)</f>
        <v>13.7</v>
      </c>
      <c r="I24" s="57"/>
    </row>
    <row r="25" spans="1:9" ht="23.25" customHeight="1">
      <c r="A25" s="26">
        <v>29</v>
      </c>
      <c r="B25" s="92" t="s">
        <v>83</v>
      </c>
      <c r="C25" s="17">
        <v>141580</v>
      </c>
      <c r="D25" s="42">
        <f t="shared" si="0"/>
        <v>8.6</v>
      </c>
      <c r="E25" s="17">
        <v>45284</v>
      </c>
      <c r="F25" s="42">
        <f>ROUND(E25/$E$4*100,1)</f>
        <v>2.8</v>
      </c>
      <c r="G25" s="17">
        <f>C25-E25</f>
        <v>96296</v>
      </c>
      <c r="H25" s="142">
        <f>ROUND(G25/E25*100,1)</f>
        <v>212.6</v>
      </c>
      <c r="I25" s="57"/>
    </row>
    <row r="26" spans="1:9" ht="23.25" customHeight="1">
      <c r="A26" s="26">
        <v>30</v>
      </c>
      <c r="B26" s="92" t="s">
        <v>84</v>
      </c>
      <c r="C26" s="17">
        <v>2350</v>
      </c>
      <c r="D26" s="42">
        <f t="shared" si="0"/>
        <v>0.1</v>
      </c>
      <c r="E26" s="17" t="s">
        <v>87</v>
      </c>
      <c r="F26" s="126" t="s">
        <v>87</v>
      </c>
      <c r="G26" s="17" t="s">
        <v>87</v>
      </c>
      <c r="H26" s="141" t="s">
        <v>87</v>
      </c>
      <c r="I26" s="57"/>
    </row>
    <row r="27" spans="1:9" ht="23.25" customHeight="1">
      <c r="A27" s="26">
        <v>31</v>
      </c>
      <c r="B27" s="92" t="s">
        <v>85</v>
      </c>
      <c r="C27" s="17">
        <v>157437</v>
      </c>
      <c r="D27" s="42">
        <f t="shared" si="0"/>
        <v>9.6</v>
      </c>
      <c r="E27" s="17">
        <v>126554</v>
      </c>
      <c r="F27" s="42">
        <f>ROUND(E27/$E$4*100,1)</f>
        <v>7.7</v>
      </c>
      <c r="G27" s="17">
        <f>C27-E27</f>
        <v>30883</v>
      </c>
      <c r="H27" s="142">
        <f>ROUND(G27/E27*100,1)</f>
        <v>24.4</v>
      </c>
      <c r="I27" s="57"/>
    </row>
    <row r="28" spans="1:9" ht="23.25" customHeight="1">
      <c r="A28" s="80">
        <v>32</v>
      </c>
      <c r="B28" s="89" t="s">
        <v>86</v>
      </c>
      <c r="C28" s="125" t="s">
        <v>87</v>
      </c>
      <c r="D28" s="158" t="s">
        <v>87</v>
      </c>
      <c r="E28" s="125" t="s">
        <v>87</v>
      </c>
      <c r="F28" s="158" t="s">
        <v>87</v>
      </c>
      <c r="G28" s="125" t="s">
        <v>87</v>
      </c>
      <c r="H28" s="158" t="s">
        <v>87</v>
      </c>
      <c r="I28" s="57"/>
    </row>
    <row r="29" spans="2:8" ht="14.25">
      <c r="B29" s="38"/>
      <c r="C29" s="38"/>
      <c r="D29" s="13"/>
      <c r="H29" s="38"/>
    </row>
    <row r="30" spans="2:4" ht="14.25">
      <c r="B30" s="38"/>
      <c r="C30" s="38"/>
      <c r="D30" s="236"/>
    </row>
    <row r="32" ht="14.25">
      <c r="G32" s="98"/>
    </row>
  </sheetData>
  <sheetProtection/>
  <mergeCells count="5">
    <mergeCell ref="A4:B4"/>
    <mergeCell ref="A2:B3"/>
    <mergeCell ref="G2:H2"/>
    <mergeCell ref="C2:D2"/>
    <mergeCell ref="E2:F2"/>
  </mergeCells>
  <printOptions/>
  <pageMargins left="0.7874015748031497" right="0.7874015748031497" top="0.984251968503937" bottom="0.984251968503937" header="0.5118110236220472" footer="0.5118110236220472"/>
  <pageSetup firstPageNumber="17" useFirstPageNumber="1" horizontalDpi="600" verticalDpi="600" orientation="portrait" paperSize="9" r:id="rId1"/>
  <headerFooter alignWithMargins="0">
    <oddFooter>&amp;C&amp;"ＭＳ ゴシック,標準"&amp;12－&amp;P－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9"/>
  </sheetPr>
  <dimension ref="A1:E16"/>
  <sheetViews>
    <sheetView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10.625" style="4" customWidth="1"/>
    <col min="2" max="3" width="15.625" style="4" customWidth="1"/>
    <col min="4" max="4" width="20.625" style="4" customWidth="1"/>
    <col min="5" max="5" width="20.75390625" style="4" customWidth="1"/>
    <col min="6" max="6" width="12.375" style="4" customWidth="1"/>
    <col min="7" max="16384" width="9.00390625" style="4" customWidth="1"/>
  </cols>
  <sheetData>
    <row r="1" ht="27" customHeight="1">
      <c r="A1" s="28" t="s">
        <v>143</v>
      </c>
    </row>
    <row r="2" ht="27" customHeight="1">
      <c r="A2" s="28"/>
    </row>
    <row r="3" spans="1:5" s="230" customFormat="1" ht="27" customHeight="1">
      <c r="A3" s="163" t="s">
        <v>144</v>
      </c>
      <c r="B3" s="3"/>
      <c r="C3" s="3"/>
      <c r="D3" s="3"/>
      <c r="E3" s="8"/>
    </row>
    <row r="4" spans="1:5" ht="27" customHeight="1">
      <c r="A4" s="1"/>
      <c r="B4" s="3"/>
      <c r="C4" s="3"/>
      <c r="D4" s="3"/>
      <c r="E4" s="8"/>
    </row>
    <row r="5" spans="1:5" ht="27" customHeight="1">
      <c r="A5" s="1"/>
      <c r="B5" s="3"/>
      <c r="C5" s="3"/>
      <c r="D5" s="3"/>
      <c r="E5" s="8"/>
    </row>
    <row r="6" spans="1:5" ht="27" customHeight="1">
      <c r="A6" s="1"/>
      <c r="B6" s="3"/>
      <c r="C6" s="3"/>
      <c r="D6" s="3"/>
      <c r="E6" s="8"/>
    </row>
    <row r="7" spans="1:5" ht="27" customHeight="1">
      <c r="A7" s="1"/>
      <c r="B7" s="3"/>
      <c r="C7" s="3"/>
      <c r="D7" s="3"/>
      <c r="E7" s="8"/>
    </row>
    <row r="8" spans="1:5" ht="13.5" customHeight="1">
      <c r="A8" s="1"/>
      <c r="B8" s="3"/>
      <c r="C8" s="3"/>
      <c r="D8" s="3"/>
      <c r="E8" s="8"/>
    </row>
    <row r="9" spans="1:5" ht="27" customHeight="1">
      <c r="A9" s="269" t="s">
        <v>145</v>
      </c>
      <c r="B9" s="270" t="s">
        <v>146</v>
      </c>
      <c r="C9" s="271" t="s">
        <v>147</v>
      </c>
      <c r="D9" s="270" t="s">
        <v>148</v>
      </c>
      <c r="E9" s="272" t="s">
        <v>149</v>
      </c>
    </row>
    <row r="10" spans="1:5" ht="27" customHeight="1">
      <c r="A10" s="58" t="s">
        <v>142</v>
      </c>
      <c r="B10" s="275">
        <v>26</v>
      </c>
      <c r="C10" s="276">
        <v>3582</v>
      </c>
      <c r="D10" s="17">
        <v>16869806</v>
      </c>
      <c r="E10" s="17">
        <v>738627</v>
      </c>
    </row>
    <row r="11" spans="1:5" ht="27" customHeight="1">
      <c r="A11" s="58" t="s">
        <v>141</v>
      </c>
      <c r="B11" s="17">
        <v>25</v>
      </c>
      <c r="C11" s="17">
        <v>3431</v>
      </c>
      <c r="D11" s="274">
        <v>16862573</v>
      </c>
      <c r="E11" s="273">
        <v>608079</v>
      </c>
    </row>
    <row r="12" spans="1:5" ht="27" customHeight="1">
      <c r="A12" s="58" t="s">
        <v>140</v>
      </c>
      <c r="B12" s="275" t="s">
        <v>40</v>
      </c>
      <c r="C12" s="276" t="s">
        <v>40</v>
      </c>
      <c r="D12" s="277" t="s">
        <v>40</v>
      </c>
      <c r="E12" s="289" t="s">
        <v>40</v>
      </c>
    </row>
    <row r="13" spans="1:5" ht="27" customHeight="1">
      <c r="A13" s="58" t="s">
        <v>139</v>
      </c>
      <c r="B13" s="275">
        <v>25</v>
      </c>
      <c r="C13" s="276">
        <v>3081</v>
      </c>
      <c r="D13" s="277">
        <v>16309889</v>
      </c>
      <c r="E13" s="276">
        <v>460870</v>
      </c>
    </row>
    <row r="14" spans="1:5" ht="27" customHeight="1">
      <c r="A14" s="58" t="s">
        <v>154</v>
      </c>
      <c r="B14" s="290">
        <v>25</v>
      </c>
      <c r="C14" s="273">
        <v>2979</v>
      </c>
      <c r="D14" s="274">
        <v>16377358</v>
      </c>
      <c r="E14" s="291">
        <v>424992</v>
      </c>
    </row>
    <row r="15" spans="1:5" ht="27" customHeight="1">
      <c r="A15" s="79" t="s">
        <v>163</v>
      </c>
      <c r="B15" s="278">
        <v>25</v>
      </c>
      <c r="C15" s="279">
        <v>3477</v>
      </c>
      <c r="D15" s="280">
        <v>17787150</v>
      </c>
      <c r="E15" s="281">
        <v>799342</v>
      </c>
    </row>
    <row r="16" spans="1:5" s="230" customFormat="1" ht="22.5" customHeight="1">
      <c r="A16" s="328" t="s">
        <v>162</v>
      </c>
      <c r="B16" s="328"/>
      <c r="C16" s="328"/>
      <c r="D16" s="328"/>
      <c r="E16" s="328"/>
    </row>
    <row r="18" ht="28.5" customHeight="1"/>
    <row r="19" ht="22.5" customHeight="1"/>
    <row r="20" ht="27" customHeight="1"/>
    <row r="21" ht="27" customHeight="1"/>
    <row r="22" ht="22.5" customHeight="1"/>
    <row r="23" ht="17.25" customHeight="1"/>
    <row r="24" ht="18.75" customHeight="1"/>
    <row r="25" ht="18.75" customHeight="1"/>
    <row r="26" ht="24" customHeight="1"/>
    <row r="27" ht="24" customHeight="1"/>
    <row r="28" ht="24" customHeight="1"/>
    <row r="29" ht="24" customHeight="1"/>
    <row r="30" ht="24" customHeight="1"/>
    <row r="31" ht="24" customHeight="1"/>
    <row r="32" ht="24" customHeight="1"/>
    <row r="33" ht="24" customHeight="1"/>
    <row r="34" ht="24" customHeight="1"/>
    <row r="35" ht="24" customHeight="1"/>
    <row r="36" ht="24" customHeight="1"/>
  </sheetData>
  <sheetProtection/>
  <mergeCells count="1">
    <mergeCell ref="A16:E16"/>
  </mergeCells>
  <printOptions/>
  <pageMargins left="0.7874015748031497" right="0.7874015748031497" top="0.984251968503937" bottom="0.984251968503937" header="0.5118110236220472" footer="0.5118110236220472"/>
  <pageSetup firstPageNumber="18" useFirstPageNumber="1" horizontalDpi="600" verticalDpi="600" orientation="portrait" paperSize="9" scale="99" r:id="rId2"/>
  <headerFooter alignWithMargins="0">
    <oddFooter>&amp;C－18－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/>
  </sheetPr>
  <dimension ref="B90:E135"/>
  <sheetViews>
    <sheetView view="pageBreakPreview" zoomScale="110" zoomScaleNormal="110" zoomScaleSheetLayoutView="110" workbookViewId="0" topLeftCell="A1">
      <selection activeCell="A1" sqref="A1"/>
    </sheetView>
  </sheetViews>
  <sheetFormatPr defaultColWidth="9.00390625" defaultRowHeight="13.5"/>
  <cols>
    <col min="1" max="1" width="28.50390625" style="0" customWidth="1"/>
    <col min="2" max="2" width="10.25390625" style="0" customWidth="1"/>
    <col min="3" max="3" width="10.50390625" style="0" bestFit="1" customWidth="1"/>
  </cols>
  <sheetData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>
      <c r="E90" s="169"/>
    </row>
    <row r="91" ht="12" customHeight="1"/>
    <row r="92" ht="12" customHeight="1"/>
    <row r="93" ht="12" customHeight="1">
      <c r="D93" s="167"/>
    </row>
    <row r="94" spans="2:3" ht="13.5">
      <c r="B94" s="167"/>
      <c r="C94" s="167"/>
    </row>
    <row r="99" ht="12" customHeight="1"/>
    <row r="115" ht="13.5">
      <c r="B115" s="167"/>
    </row>
    <row r="120" ht="13.5">
      <c r="C120" s="168"/>
    </row>
    <row r="121" ht="13.5">
      <c r="C121" s="168"/>
    </row>
    <row r="135" ht="13.5">
      <c r="B135" s="170"/>
    </row>
  </sheetData>
  <sheetProtection/>
  <printOptions/>
  <pageMargins left="0.7874015748031497" right="0.7874015748031497" top="0.984251968503937" bottom="0.984251968503937" header="0.31496062992125984" footer="0.5118110236220472"/>
  <pageSetup firstPageNumber="6" useFirstPageNumber="1" horizontalDpi="600" verticalDpi="600" orientation="portrait" paperSize="9" r:id="rId2"/>
  <headerFooter>
    <oddFooter>&amp;C&amp;"ＭＳ ゴシック,標準"&amp;12－&amp;P－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/>
  </sheetPr>
  <dimension ref="F71:G71"/>
  <sheetViews>
    <sheetView view="pageBreakPreview" zoomScaleSheetLayoutView="100" zoomScalePageLayoutView="0" workbookViewId="0" topLeftCell="A1">
      <selection activeCell="S22" sqref="S22"/>
    </sheetView>
  </sheetViews>
  <sheetFormatPr defaultColWidth="9.00390625" defaultRowHeight="13.5"/>
  <cols>
    <col min="9" max="9" width="14.50390625" style="0" customWidth="1"/>
  </cols>
  <sheetData>
    <row r="2" ht="13.5" customHeight="1"/>
    <row r="20" ht="13.5" customHeight="1"/>
    <row r="39" ht="13.5" customHeight="1"/>
    <row r="71" spans="6:7" ht="14.25">
      <c r="F71" s="295"/>
      <c r="G71" s="295"/>
    </row>
  </sheetData>
  <sheetProtection/>
  <mergeCells count="1">
    <mergeCell ref="F71:G71"/>
  </mergeCells>
  <printOptions/>
  <pageMargins left="0.7874015748031497" right="0.7874015748031497" top="0.984251968503937" bottom="0.984251968503937" header="0.31496062992125984" footer="0.5118110236220472"/>
  <pageSetup firstPageNumber="7" useFirstPageNumber="1" horizontalDpi="600" verticalDpi="600" orientation="portrait" paperSize="9" r:id="rId2"/>
  <headerFooter>
    <oddFooter>&amp;C&amp;"ＭＳ ゴシック,標準"&amp;12－&amp;P－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/>
  </sheetPr>
  <dimension ref="A1:J27"/>
  <sheetViews>
    <sheetView view="pageBreakPreview" zoomScaleSheetLayoutView="100" workbookViewId="0" topLeftCell="A1">
      <selection activeCell="A1" sqref="A1:G1"/>
    </sheetView>
  </sheetViews>
  <sheetFormatPr defaultColWidth="9.00390625" defaultRowHeight="13.5"/>
  <cols>
    <col min="1" max="1" width="22.75390625" style="6" customWidth="1"/>
    <col min="2" max="2" width="8.625" style="6" customWidth="1"/>
    <col min="3" max="6" width="13.25390625" style="6" customWidth="1"/>
    <col min="7" max="7" width="6.625" style="6" customWidth="1"/>
    <col min="8" max="8" width="9.875" style="6" bestFit="1" customWidth="1"/>
    <col min="9" max="16384" width="9.00390625" style="6" customWidth="1"/>
  </cols>
  <sheetData>
    <row r="1" spans="1:7" s="241" customFormat="1" ht="24" customHeight="1">
      <c r="A1" s="297" t="s">
        <v>49</v>
      </c>
      <c r="B1" s="297"/>
      <c r="C1" s="297"/>
      <c r="D1" s="297"/>
      <c r="E1" s="297"/>
      <c r="F1" s="297"/>
      <c r="G1" s="297"/>
    </row>
    <row r="2" spans="1:7" s="36" customFormat="1" ht="24" customHeight="1">
      <c r="A2" s="3"/>
      <c r="B2" s="3"/>
      <c r="C2" s="3"/>
      <c r="D2" s="3"/>
      <c r="E2" s="3"/>
      <c r="F2" s="3"/>
      <c r="G2" s="3"/>
    </row>
    <row r="3" spans="1:6" s="3" customFormat="1" ht="24" customHeight="1">
      <c r="A3" s="3" t="s">
        <v>165</v>
      </c>
      <c r="B3" s="172"/>
      <c r="C3" s="172"/>
      <c r="D3" s="172"/>
      <c r="E3" s="172"/>
      <c r="F3" s="172"/>
    </row>
    <row r="4" s="3" customFormat="1" ht="24" customHeight="1">
      <c r="A4" s="3" t="s">
        <v>166</v>
      </c>
    </row>
    <row r="5" spans="1:7" s="36" customFormat="1" ht="24" customHeight="1">
      <c r="A5" s="296" t="s">
        <v>170</v>
      </c>
      <c r="B5" s="296"/>
      <c r="C5" s="296"/>
      <c r="D5" s="296"/>
      <c r="E5" s="296"/>
      <c r="F5" s="296"/>
      <c r="G5" s="296"/>
    </row>
    <row r="6" spans="1:7" s="36" customFormat="1" ht="24" customHeight="1">
      <c r="A6" s="296" t="s">
        <v>167</v>
      </c>
      <c r="B6" s="296"/>
      <c r="C6" s="296"/>
      <c r="D6" s="296"/>
      <c r="E6" s="296"/>
      <c r="F6" s="296"/>
      <c r="G6" s="296"/>
    </row>
    <row r="7" spans="1:7" s="36" customFormat="1" ht="24" customHeight="1">
      <c r="A7" s="3" t="s">
        <v>156</v>
      </c>
      <c r="B7" s="3"/>
      <c r="C7" s="3"/>
      <c r="D7" s="3"/>
      <c r="E7" s="3"/>
      <c r="F7" s="3"/>
      <c r="G7" s="3"/>
    </row>
    <row r="8" spans="1:7" s="36" customFormat="1" ht="24" customHeight="1">
      <c r="A8" s="296" t="s">
        <v>168</v>
      </c>
      <c r="B8" s="296"/>
      <c r="C8" s="296"/>
      <c r="D8" s="296"/>
      <c r="E8" s="296"/>
      <c r="F8" s="296"/>
      <c r="G8" s="296"/>
    </row>
    <row r="9" spans="1:7" s="36" customFormat="1" ht="24" customHeight="1">
      <c r="A9" s="296" t="s">
        <v>102</v>
      </c>
      <c r="B9" s="296"/>
      <c r="C9" s="296"/>
      <c r="D9" s="296"/>
      <c r="E9" s="296"/>
      <c r="F9" s="296"/>
      <c r="G9" s="296"/>
    </row>
    <row r="10" spans="1:7" s="36" customFormat="1" ht="24" customHeight="1">
      <c r="A10" s="3" t="s">
        <v>169</v>
      </c>
      <c r="B10" s="3"/>
      <c r="C10" s="3"/>
      <c r="D10" s="3"/>
      <c r="E10" s="3"/>
      <c r="F10" s="3"/>
      <c r="G10" s="3"/>
    </row>
    <row r="11" spans="1:7" s="36" customFormat="1" ht="24" customHeight="1">
      <c r="A11" s="3" t="s">
        <v>171</v>
      </c>
      <c r="B11" s="3"/>
      <c r="C11" s="3"/>
      <c r="D11" s="3"/>
      <c r="E11" s="3"/>
      <c r="F11" s="3"/>
      <c r="G11" s="3"/>
    </row>
    <row r="12" spans="1:7" s="36" customFormat="1" ht="24" customHeight="1">
      <c r="A12" s="3"/>
      <c r="B12" s="3"/>
      <c r="C12" s="3"/>
      <c r="D12" s="3"/>
      <c r="E12" s="3"/>
      <c r="F12" s="3"/>
      <c r="G12" s="3"/>
    </row>
    <row r="13" spans="1:7" s="36" customFormat="1" ht="24" customHeight="1">
      <c r="A13" s="2" t="s">
        <v>61</v>
      </c>
      <c r="B13" s="2"/>
      <c r="C13" s="2"/>
      <c r="D13" s="2"/>
      <c r="E13" s="2"/>
      <c r="F13" s="2"/>
      <c r="G13" s="2"/>
    </row>
    <row r="14" spans="1:7" s="2" customFormat="1" ht="60" customHeight="1">
      <c r="A14" s="252" t="s">
        <v>130</v>
      </c>
      <c r="B14" s="248" t="s">
        <v>13</v>
      </c>
      <c r="C14" s="252" t="s">
        <v>164</v>
      </c>
      <c r="D14" s="252" t="s">
        <v>155</v>
      </c>
      <c r="E14" s="247" t="s">
        <v>136</v>
      </c>
      <c r="F14" s="247" t="s">
        <v>14</v>
      </c>
      <c r="G14" s="10"/>
    </row>
    <row r="15" spans="1:9" s="10" customFormat="1" ht="37.5" customHeight="1">
      <c r="A15" s="257" t="s">
        <v>62</v>
      </c>
      <c r="B15" s="266" t="s">
        <v>15</v>
      </c>
      <c r="C15" s="259">
        <v>398</v>
      </c>
      <c r="D15" s="259">
        <v>394</v>
      </c>
      <c r="E15" s="251">
        <f aca="true" t="shared" si="0" ref="E15:E22">C15-D15</f>
        <v>4</v>
      </c>
      <c r="F15" s="249">
        <f aca="true" t="shared" si="1" ref="F15:F22">ROUND(E15/D15*100,1)</f>
        <v>1</v>
      </c>
      <c r="G15" s="38"/>
      <c r="H15" s="26"/>
      <c r="I15" s="26"/>
    </row>
    <row r="16" spans="1:9" ht="37.5" customHeight="1">
      <c r="A16" s="258" t="s">
        <v>1</v>
      </c>
      <c r="B16" s="267" t="s">
        <v>16</v>
      </c>
      <c r="C16" s="260">
        <v>14237</v>
      </c>
      <c r="D16" s="260">
        <v>14023</v>
      </c>
      <c r="E16" s="253">
        <f t="shared" si="0"/>
        <v>214</v>
      </c>
      <c r="F16" s="254">
        <f t="shared" si="1"/>
        <v>1.5</v>
      </c>
      <c r="G16" s="171"/>
      <c r="H16" s="37"/>
      <c r="I16" s="38"/>
    </row>
    <row r="17" spans="1:9" ht="37.5" customHeight="1">
      <c r="A17" s="258" t="s">
        <v>101</v>
      </c>
      <c r="B17" s="267" t="s">
        <v>6</v>
      </c>
      <c r="C17" s="261">
        <v>44230479</v>
      </c>
      <c r="D17" s="261">
        <v>42903818</v>
      </c>
      <c r="E17" s="282">
        <f t="shared" si="0"/>
        <v>1326661</v>
      </c>
      <c r="F17" s="254">
        <f t="shared" si="1"/>
        <v>3.1</v>
      </c>
      <c r="G17" s="171"/>
      <c r="H17" s="39"/>
      <c r="I17" s="39"/>
    </row>
    <row r="18" spans="1:9" ht="37.5" customHeight="1">
      <c r="A18" s="258" t="s">
        <v>5</v>
      </c>
      <c r="B18" s="267" t="s">
        <v>6</v>
      </c>
      <c r="C18" s="261">
        <v>17220822</v>
      </c>
      <c r="D18" s="261">
        <v>17890356</v>
      </c>
      <c r="E18" s="282">
        <f t="shared" si="0"/>
        <v>-669534</v>
      </c>
      <c r="F18" s="254">
        <f t="shared" si="1"/>
        <v>-3.7</v>
      </c>
      <c r="G18" s="171"/>
      <c r="H18" s="39"/>
      <c r="I18" s="39"/>
    </row>
    <row r="19" spans="1:9" ht="41.25" customHeight="1">
      <c r="A19" s="262" t="s">
        <v>132</v>
      </c>
      <c r="B19" s="267" t="s">
        <v>6</v>
      </c>
      <c r="C19" s="261">
        <v>1642739</v>
      </c>
      <c r="D19" s="261">
        <v>1633283</v>
      </c>
      <c r="E19" s="253">
        <f t="shared" si="0"/>
        <v>9456</v>
      </c>
      <c r="F19" s="254">
        <f t="shared" si="1"/>
        <v>0.6</v>
      </c>
      <c r="G19" s="171"/>
      <c r="H19" s="39"/>
      <c r="I19" s="39"/>
    </row>
    <row r="20" spans="1:9" ht="41.25" customHeight="1">
      <c r="A20" s="263" t="s">
        <v>17</v>
      </c>
      <c r="B20" s="267" t="s">
        <v>6</v>
      </c>
      <c r="C20" s="261">
        <f>ROUND(C17/C15,0)</f>
        <v>111132</v>
      </c>
      <c r="D20" s="261">
        <v>108893</v>
      </c>
      <c r="E20" s="253">
        <f t="shared" si="0"/>
        <v>2239</v>
      </c>
      <c r="F20" s="254">
        <f t="shared" si="1"/>
        <v>2.1</v>
      </c>
      <c r="G20" s="171"/>
      <c r="H20" s="39"/>
      <c r="I20" s="39"/>
    </row>
    <row r="21" spans="1:9" ht="41.25" customHeight="1">
      <c r="A21" s="263" t="s">
        <v>18</v>
      </c>
      <c r="B21" s="267" t="s">
        <v>6</v>
      </c>
      <c r="C21" s="261">
        <f>ROUND(C17/C16,0)</f>
        <v>3107</v>
      </c>
      <c r="D21" s="261">
        <v>3060</v>
      </c>
      <c r="E21" s="253">
        <f t="shared" si="0"/>
        <v>47</v>
      </c>
      <c r="F21" s="254">
        <f t="shared" si="1"/>
        <v>1.5</v>
      </c>
      <c r="G21" s="171"/>
      <c r="H21" s="39"/>
      <c r="I21" s="39"/>
    </row>
    <row r="22" spans="1:9" ht="41.25" customHeight="1">
      <c r="A22" s="264" t="s">
        <v>131</v>
      </c>
      <c r="B22" s="268" t="s">
        <v>16</v>
      </c>
      <c r="C22" s="265">
        <f>ROUND(C16/C15,1)</f>
        <v>35.8</v>
      </c>
      <c r="D22" s="265">
        <v>35.6</v>
      </c>
      <c r="E22" s="250">
        <f t="shared" si="0"/>
        <v>0.19999999999999574</v>
      </c>
      <c r="F22" s="250">
        <f t="shared" si="1"/>
        <v>0.6</v>
      </c>
      <c r="H22" s="39"/>
      <c r="I22" s="39"/>
    </row>
    <row r="23" spans="8:10" ht="21.75" customHeight="1">
      <c r="H23" s="38"/>
      <c r="I23" s="39"/>
      <c r="J23" s="39"/>
    </row>
    <row r="24" spans="6:10" ht="14.25">
      <c r="F24" s="40"/>
      <c r="J24" s="38"/>
    </row>
    <row r="25" ht="14.25">
      <c r="J25" s="38"/>
    </row>
    <row r="26" ht="14.25">
      <c r="J26" s="38"/>
    </row>
    <row r="27" ht="14.25">
      <c r="J27" s="38"/>
    </row>
  </sheetData>
  <sheetProtection/>
  <mergeCells count="5">
    <mergeCell ref="A9:G9"/>
    <mergeCell ref="A1:G1"/>
    <mergeCell ref="A5:G5"/>
    <mergeCell ref="A6:G6"/>
    <mergeCell ref="A8:G8"/>
  </mergeCells>
  <printOptions/>
  <pageMargins left="0.984251968503937" right="0.7874015748031497" top="0.984251968503937" bottom="0.984251968503937" header="0.5118110236220472" footer="0.5118110236220472"/>
  <pageSetup firstPageNumber="4" useFirstPageNumber="1" horizontalDpi="600" verticalDpi="600" orientation="portrait" paperSize="9" r:id="rId1"/>
  <headerFooter alignWithMargins="0">
    <oddFooter>&amp;C&amp;"ＭＳ ゴシック,標準"&amp;12－&amp;P－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/>
  </sheetPr>
  <dimension ref="A1:G27"/>
  <sheetViews>
    <sheetView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12.625" style="6" customWidth="1"/>
    <col min="2" max="7" width="11.875" style="6" customWidth="1"/>
    <col min="8" max="8" width="2.625" style="6" customWidth="1"/>
    <col min="9" max="16384" width="9.00390625" style="6" customWidth="1"/>
  </cols>
  <sheetData>
    <row r="1" s="46" customFormat="1" ht="27" customHeight="1">
      <c r="A1" s="7" t="s">
        <v>48</v>
      </c>
    </row>
    <row r="2" ht="27" customHeight="1">
      <c r="A2" s="41"/>
    </row>
    <row r="3" s="1" customFormat="1" ht="27" customHeight="1">
      <c r="A3" s="2" t="s">
        <v>98</v>
      </c>
    </row>
    <row r="4" s="1" customFormat="1" ht="27" customHeight="1">
      <c r="A4" s="2"/>
    </row>
    <row r="5" s="1" customFormat="1" ht="27" customHeight="1">
      <c r="A5" s="2"/>
    </row>
    <row r="6" s="1" customFormat="1" ht="27" customHeight="1">
      <c r="A6" s="2"/>
    </row>
    <row r="7" spans="1:7" ht="21" customHeight="1">
      <c r="A7" s="10"/>
      <c r="B7" s="298"/>
      <c r="C7" s="298"/>
      <c r="D7" s="298"/>
      <c r="E7" s="298"/>
      <c r="F7" s="298"/>
      <c r="G7" s="298"/>
    </row>
    <row r="8" spans="1:7" ht="27" customHeight="1">
      <c r="A8" s="174" t="s">
        <v>104</v>
      </c>
      <c r="B8" s="175" t="s">
        <v>111</v>
      </c>
      <c r="C8" s="175" t="s">
        <v>112</v>
      </c>
      <c r="D8" s="175" t="s">
        <v>137</v>
      </c>
      <c r="E8" s="175" t="s">
        <v>157</v>
      </c>
      <c r="F8" s="175" t="s">
        <v>172</v>
      </c>
      <c r="G8" s="175" t="s">
        <v>173</v>
      </c>
    </row>
    <row r="9" spans="1:7" ht="27" customHeight="1">
      <c r="A9" s="176" t="s">
        <v>11</v>
      </c>
      <c r="B9" s="110">
        <v>406</v>
      </c>
      <c r="C9" s="110">
        <v>404</v>
      </c>
      <c r="D9" s="110">
        <v>461</v>
      </c>
      <c r="E9" s="110">
        <v>387</v>
      </c>
      <c r="F9" s="110">
        <v>394</v>
      </c>
      <c r="G9" s="110">
        <v>398</v>
      </c>
    </row>
    <row r="10" spans="1:7" ht="27" customHeight="1">
      <c r="A10" s="177" t="s">
        <v>114</v>
      </c>
      <c r="B10" s="95">
        <v>99.5</v>
      </c>
      <c r="C10" s="95">
        <f>ROUND(C9/B9*100,1)</f>
        <v>99.5</v>
      </c>
      <c r="D10" s="95">
        <f>ROUND(D9/C9*100,1)</f>
        <v>114.1</v>
      </c>
      <c r="E10" s="95">
        <f>ROUND(E9/D9*100,1)</f>
        <v>83.9</v>
      </c>
      <c r="F10" s="95">
        <f>ROUND(F9/E9*100,1)</f>
        <v>101.8</v>
      </c>
      <c r="G10" s="95">
        <f>ROUND(G9/F9*100,1)</f>
        <v>101</v>
      </c>
    </row>
    <row r="11" spans="1:7" ht="27" customHeight="1">
      <c r="A11" s="178" t="s">
        <v>19</v>
      </c>
      <c r="B11" s="94">
        <v>100</v>
      </c>
      <c r="C11" s="94">
        <f>ROUND(C9/$B$9*100,1)</f>
        <v>99.5</v>
      </c>
      <c r="D11" s="94">
        <f>ROUND(D9/$B$9*100,1)</f>
        <v>113.5</v>
      </c>
      <c r="E11" s="94">
        <f>ROUND(E9/$B$9*100,1)</f>
        <v>95.3</v>
      </c>
      <c r="F11" s="94">
        <f>ROUND(F9/$B$9*100,1)</f>
        <v>97</v>
      </c>
      <c r="G11" s="94">
        <f>ROUND(G9/$B$9*100,1)</f>
        <v>98</v>
      </c>
    </row>
    <row r="12" s="187" customFormat="1" ht="25.5" customHeight="1">
      <c r="G12" s="164" t="s">
        <v>174</v>
      </c>
    </row>
    <row r="15" spans="1:7" ht="27" customHeight="1">
      <c r="A15" s="2" t="s">
        <v>41</v>
      </c>
      <c r="B15" s="1"/>
      <c r="C15" s="1"/>
      <c r="D15" s="1"/>
      <c r="E15" s="1"/>
      <c r="F15" s="1"/>
      <c r="G15" s="77"/>
    </row>
    <row r="16" spans="1:7" ht="14.25">
      <c r="A16" s="2"/>
      <c r="B16" s="1"/>
      <c r="C16" s="1"/>
      <c r="D16" s="1"/>
      <c r="E16" s="1"/>
      <c r="F16" s="1"/>
      <c r="G16" s="77"/>
    </row>
    <row r="17" spans="1:7" ht="27" customHeight="1">
      <c r="A17" s="299" t="s">
        <v>20</v>
      </c>
      <c r="B17" s="301" t="s">
        <v>164</v>
      </c>
      <c r="C17" s="302"/>
      <c r="D17" s="301" t="s">
        <v>155</v>
      </c>
      <c r="E17" s="302"/>
      <c r="F17" s="301" t="s">
        <v>103</v>
      </c>
      <c r="G17" s="302"/>
    </row>
    <row r="18" spans="1:7" ht="27" customHeight="1">
      <c r="A18" s="300"/>
      <c r="B18" s="180" t="s">
        <v>21</v>
      </c>
      <c r="C18" s="181" t="s">
        <v>0</v>
      </c>
      <c r="D18" s="180" t="s">
        <v>21</v>
      </c>
      <c r="E18" s="181" t="s">
        <v>0</v>
      </c>
      <c r="F18" s="182" t="s">
        <v>22</v>
      </c>
      <c r="G18" s="183" t="s">
        <v>23</v>
      </c>
    </row>
    <row r="19" spans="1:7" ht="27" customHeight="1">
      <c r="A19" s="102" t="s">
        <v>105</v>
      </c>
      <c r="B19" s="52">
        <f>SUM(B20:B26)</f>
        <v>398</v>
      </c>
      <c r="C19" s="147">
        <v>100</v>
      </c>
      <c r="D19" s="52">
        <v>394</v>
      </c>
      <c r="E19" s="147">
        <v>100</v>
      </c>
      <c r="F19" s="53">
        <f aca="true" t="shared" si="0" ref="F19:F26">B19-D19</f>
        <v>4</v>
      </c>
      <c r="G19" s="83">
        <f aca="true" t="shared" si="1" ref="G19:G26">ROUND(F19/D19*100,1)</f>
        <v>1</v>
      </c>
    </row>
    <row r="20" spans="1:7" ht="27" customHeight="1">
      <c r="A20" s="26" t="s">
        <v>88</v>
      </c>
      <c r="B20" s="148">
        <v>144</v>
      </c>
      <c r="C20" s="42">
        <f aca="true" t="shared" si="2" ref="C20:C26">ROUND(B20/$B$19*100,1)</f>
        <v>36.2</v>
      </c>
      <c r="D20" s="148">
        <v>139</v>
      </c>
      <c r="E20" s="42">
        <f aca="true" t="shared" si="3" ref="E20:E26">ROUND(D20/$D$19*100,1)</f>
        <v>35.3</v>
      </c>
      <c r="F20" s="49">
        <f t="shared" si="0"/>
        <v>5</v>
      </c>
      <c r="G20" s="137">
        <f t="shared" si="1"/>
        <v>3.6</v>
      </c>
    </row>
    <row r="21" spans="1:7" ht="27" customHeight="1">
      <c r="A21" s="26" t="s">
        <v>106</v>
      </c>
      <c r="B21" s="148">
        <v>105</v>
      </c>
      <c r="C21" s="42">
        <f t="shared" si="2"/>
        <v>26.4</v>
      </c>
      <c r="D21" s="148">
        <v>107</v>
      </c>
      <c r="E21" s="42">
        <f t="shared" si="3"/>
        <v>27.2</v>
      </c>
      <c r="F21" s="161">
        <f t="shared" si="0"/>
        <v>-2</v>
      </c>
      <c r="G21" s="137">
        <f t="shared" si="1"/>
        <v>-1.9</v>
      </c>
    </row>
    <row r="22" spans="1:7" ht="27" customHeight="1">
      <c r="A22" s="26" t="s">
        <v>107</v>
      </c>
      <c r="B22" s="149">
        <v>51</v>
      </c>
      <c r="C22" s="42">
        <f t="shared" si="2"/>
        <v>12.8</v>
      </c>
      <c r="D22" s="149">
        <v>52</v>
      </c>
      <c r="E22" s="42">
        <f t="shared" si="3"/>
        <v>13.2</v>
      </c>
      <c r="F22" s="50">
        <f t="shared" si="0"/>
        <v>-1</v>
      </c>
      <c r="G22" s="137">
        <f t="shared" si="1"/>
        <v>-1.9</v>
      </c>
    </row>
    <row r="23" spans="1:7" ht="27" customHeight="1">
      <c r="A23" s="26" t="s">
        <v>108</v>
      </c>
      <c r="B23" s="149">
        <v>72</v>
      </c>
      <c r="C23" s="42">
        <f t="shared" si="2"/>
        <v>18.1</v>
      </c>
      <c r="D23" s="149">
        <v>71</v>
      </c>
      <c r="E23" s="42">
        <f t="shared" si="3"/>
        <v>18</v>
      </c>
      <c r="F23" s="50">
        <f t="shared" si="0"/>
        <v>1</v>
      </c>
      <c r="G23" s="137">
        <f t="shared" si="1"/>
        <v>1.4</v>
      </c>
    </row>
    <row r="24" spans="1:7" ht="27" customHeight="1">
      <c r="A24" s="184" t="s">
        <v>109</v>
      </c>
      <c r="B24" s="149">
        <v>12</v>
      </c>
      <c r="C24" s="42">
        <f t="shared" si="2"/>
        <v>3</v>
      </c>
      <c r="D24" s="149">
        <v>13</v>
      </c>
      <c r="E24" s="42">
        <f t="shared" si="3"/>
        <v>3.3</v>
      </c>
      <c r="F24" s="50">
        <f t="shared" si="0"/>
        <v>-1</v>
      </c>
      <c r="G24" s="137">
        <f t="shared" si="1"/>
        <v>-7.7</v>
      </c>
    </row>
    <row r="25" spans="1:7" ht="27" customHeight="1">
      <c r="A25" s="184" t="s">
        <v>110</v>
      </c>
      <c r="B25" s="149">
        <v>8</v>
      </c>
      <c r="C25" s="42">
        <f t="shared" si="2"/>
        <v>2</v>
      </c>
      <c r="D25" s="149">
        <v>7</v>
      </c>
      <c r="E25" s="42">
        <f t="shared" si="3"/>
        <v>1.8</v>
      </c>
      <c r="F25" s="50">
        <f t="shared" si="0"/>
        <v>1</v>
      </c>
      <c r="G25" s="137">
        <f t="shared" si="1"/>
        <v>14.3</v>
      </c>
    </row>
    <row r="26" spans="1:7" ht="27" customHeight="1">
      <c r="A26" s="80" t="s">
        <v>150</v>
      </c>
      <c r="B26" s="150">
        <v>6</v>
      </c>
      <c r="C26" s="43">
        <f t="shared" si="2"/>
        <v>1.5</v>
      </c>
      <c r="D26" s="150">
        <v>5</v>
      </c>
      <c r="E26" s="43">
        <f t="shared" si="3"/>
        <v>1.3</v>
      </c>
      <c r="F26" s="284">
        <f t="shared" si="0"/>
        <v>1</v>
      </c>
      <c r="G26" s="173">
        <f t="shared" si="1"/>
        <v>20</v>
      </c>
    </row>
    <row r="27" spans="1:5" ht="14.25">
      <c r="A27" s="82"/>
      <c r="C27" s="105"/>
      <c r="E27" s="105"/>
    </row>
  </sheetData>
  <sheetProtection/>
  <mergeCells count="5">
    <mergeCell ref="B7:G7"/>
    <mergeCell ref="A17:A18"/>
    <mergeCell ref="B17:C17"/>
    <mergeCell ref="D17:E17"/>
    <mergeCell ref="F17:G17"/>
  </mergeCells>
  <printOptions/>
  <pageMargins left="0.7874015748031497" right="0.7874015748031497" top="0.984251968503937" bottom="0.984251968503937" header="0.5118110236220472" footer="0.5118110236220472"/>
  <pageSetup firstPageNumber="8" useFirstPageNumber="1" horizontalDpi="600" verticalDpi="600" orientation="portrait" paperSize="9" r:id="rId2"/>
  <headerFooter alignWithMargins="0">
    <oddFooter>&amp;C&amp;"ＭＳ ゴシック,標準"&amp;12－&amp;P－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9"/>
  </sheetPr>
  <dimension ref="A1:H52"/>
  <sheetViews>
    <sheetView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3.625" style="4" customWidth="1"/>
    <col min="2" max="2" width="13.375" style="4" customWidth="1"/>
    <col min="3" max="7" width="11.875" style="4" customWidth="1"/>
    <col min="8" max="8" width="11.875" style="104" customWidth="1"/>
    <col min="9" max="16384" width="9.00390625" style="4" customWidth="1"/>
  </cols>
  <sheetData>
    <row r="1" spans="1:8" s="1" customFormat="1" ht="27.75" customHeight="1">
      <c r="A1" s="2" t="s">
        <v>42</v>
      </c>
      <c r="B1" s="2"/>
      <c r="C1" s="2"/>
      <c r="D1" s="2"/>
      <c r="E1" s="2"/>
      <c r="F1" s="2"/>
      <c r="G1" s="2"/>
      <c r="H1" s="103"/>
    </row>
    <row r="2" spans="1:8" ht="27.75" customHeight="1">
      <c r="A2" s="305" t="s">
        <v>24</v>
      </c>
      <c r="B2" s="305"/>
      <c r="C2" s="303" t="s">
        <v>175</v>
      </c>
      <c r="D2" s="305"/>
      <c r="E2" s="303" t="s">
        <v>159</v>
      </c>
      <c r="F2" s="305"/>
      <c r="G2" s="303" t="s">
        <v>120</v>
      </c>
      <c r="H2" s="304"/>
    </row>
    <row r="3" spans="1:8" ht="27.75" customHeight="1">
      <c r="A3" s="308"/>
      <c r="B3" s="308"/>
      <c r="C3" s="90" t="s">
        <v>21</v>
      </c>
      <c r="D3" s="91" t="s">
        <v>2</v>
      </c>
      <c r="E3" s="90" t="s">
        <v>21</v>
      </c>
      <c r="F3" s="91" t="s">
        <v>2</v>
      </c>
      <c r="G3" s="131" t="s">
        <v>25</v>
      </c>
      <c r="H3" s="139" t="s">
        <v>23</v>
      </c>
    </row>
    <row r="4" spans="1:8" s="21" customFormat="1" ht="27.75" customHeight="1">
      <c r="A4" s="306" t="s">
        <v>56</v>
      </c>
      <c r="B4" s="307"/>
      <c r="C4" s="52">
        <f>SUM(C5:C28)</f>
        <v>398</v>
      </c>
      <c r="D4" s="147">
        <v>100</v>
      </c>
      <c r="E4" s="52">
        <f>SUM(E5:E28)</f>
        <v>394</v>
      </c>
      <c r="F4" s="147">
        <v>100</v>
      </c>
      <c r="G4" s="128">
        <f>C4-E4</f>
        <v>4</v>
      </c>
      <c r="H4" s="160">
        <f>ROUND(G4/E4*100,1)</f>
        <v>1</v>
      </c>
    </row>
    <row r="5" spans="1:8" ht="27.75" customHeight="1">
      <c r="A5" s="58">
        <v>9</v>
      </c>
      <c r="B5" s="92" t="s">
        <v>64</v>
      </c>
      <c r="C5" s="11">
        <v>17</v>
      </c>
      <c r="D5" s="42">
        <f>ROUND(C5/$C$4*100,1)</f>
        <v>4.3</v>
      </c>
      <c r="E5" s="11">
        <v>17</v>
      </c>
      <c r="F5" s="42">
        <f>ROUND(E5/$E$4*100,1)</f>
        <v>4.3</v>
      </c>
      <c r="G5" s="117" t="s">
        <v>40</v>
      </c>
      <c r="H5" s="137" t="s">
        <v>40</v>
      </c>
    </row>
    <row r="6" spans="1:8" ht="27.75" customHeight="1">
      <c r="A6" s="58">
        <v>10</v>
      </c>
      <c r="B6" s="93" t="s">
        <v>65</v>
      </c>
      <c r="C6" s="11">
        <v>4</v>
      </c>
      <c r="D6" s="42">
        <f>ROUND(C6/$C$4*100,1)</f>
        <v>1</v>
      </c>
      <c r="E6" s="11">
        <v>3</v>
      </c>
      <c r="F6" s="42">
        <f aca="true" t="shared" si="0" ref="F6:F28">ROUND(E6/$E$4*100,1)</f>
        <v>0.8</v>
      </c>
      <c r="G6" s="140">
        <f aca="true" t="shared" si="1" ref="G6:G23">C6-E6</f>
        <v>1</v>
      </c>
      <c r="H6" s="84">
        <f aca="true" t="shared" si="2" ref="H6:H28">ROUND(G6/E6*100,1)</f>
        <v>33.3</v>
      </c>
    </row>
    <row r="7" spans="1:8" ht="27.75" customHeight="1">
      <c r="A7" s="58">
        <v>11</v>
      </c>
      <c r="B7" s="92" t="s">
        <v>66</v>
      </c>
      <c r="C7" s="127">
        <v>7</v>
      </c>
      <c r="D7" s="42">
        <f>ROUND(C7/$C$4*100,1)</f>
        <v>1.8</v>
      </c>
      <c r="E7" s="127">
        <v>8</v>
      </c>
      <c r="F7" s="42">
        <f t="shared" si="0"/>
        <v>2</v>
      </c>
      <c r="G7" s="140">
        <f t="shared" si="1"/>
        <v>-1</v>
      </c>
      <c r="H7" s="84">
        <f t="shared" si="2"/>
        <v>-12.5</v>
      </c>
    </row>
    <row r="8" spans="1:8" ht="27.75" customHeight="1">
      <c r="A8" s="58">
        <v>12</v>
      </c>
      <c r="B8" s="92" t="s">
        <v>67</v>
      </c>
      <c r="C8" s="11">
        <v>37</v>
      </c>
      <c r="D8" s="42">
        <f>ROUND(C8/$C$4*100,1)</f>
        <v>9.3</v>
      </c>
      <c r="E8" s="11">
        <v>37</v>
      </c>
      <c r="F8" s="42">
        <f t="shared" si="0"/>
        <v>9.4</v>
      </c>
      <c r="G8" s="117" t="s">
        <v>40</v>
      </c>
      <c r="H8" s="137" t="s">
        <v>40</v>
      </c>
    </row>
    <row r="9" spans="1:8" ht="27.75" customHeight="1">
      <c r="A9" s="58">
        <v>13</v>
      </c>
      <c r="B9" s="92" t="s">
        <v>68</v>
      </c>
      <c r="C9" s="11">
        <v>44</v>
      </c>
      <c r="D9" s="42">
        <f>ROUND(C9/$C$4*100,1)</f>
        <v>11.1</v>
      </c>
      <c r="E9" s="11">
        <v>46</v>
      </c>
      <c r="F9" s="42">
        <f t="shared" si="0"/>
        <v>11.7</v>
      </c>
      <c r="G9" s="140">
        <f t="shared" si="1"/>
        <v>-2</v>
      </c>
      <c r="H9" s="84">
        <f t="shared" si="2"/>
        <v>-4.3</v>
      </c>
    </row>
    <row r="10" spans="1:8" ht="27.75" customHeight="1">
      <c r="A10" s="58">
        <v>14</v>
      </c>
      <c r="B10" s="92" t="s">
        <v>69</v>
      </c>
      <c r="C10" s="11">
        <v>5</v>
      </c>
      <c r="D10" s="42">
        <f aca="true" t="shared" si="3" ref="D10:D27">ROUND(C10/$C$4*100,1)</f>
        <v>1.3</v>
      </c>
      <c r="E10" s="11">
        <v>5</v>
      </c>
      <c r="F10" s="42">
        <f t="shared" si="0"/>
        <v>1.3</v>
      </c>
      <c r="G10" s="117" t="s">
        <v>40</v>
      </c>
      <c r="H10" s="137" t="s">
        <v>40</v>
      </c>
    </row>
    <row r="11" spans="1:8" ht="27.75" customHeight="1">
      <c r="A11" s="58">
        <v>15</v>
      </c>
      <c r="B11" s="92" t="s">
        <v>70</v>
      </c>
      <c r="C11" s="11">
        <v>7</v>
      </c>
      <c r="D11" s="42">
        <f t="shared" si="3"/>
        <v>1.8</v>
      </c>
      <c r="E11" s="11">
        <v>7</v>
      </c>
      <c r="F11" s="42">
        <f t="shared" si="0"/>
        <v>1.8</v>
      </c>
      <c r="G11" s="117" t="s">
        <v>40</v>
      </c>
      <c r="H11" s="137" t="s">
        <v>40</v>
      </c>
    </row>
    <row r="12" spans="1:8" ht="27.75" customHeight="1">
      <c r="A12" s="58">
        <v>16</v>
      </c>
      <c r="B12" s="92" t="s">
        <v>71</v>
      </c>
      <c r="C12" s="11">
        <v>4</v>
      </c>
      <c r="D12" s="42">
        <f t="shared" si="3"/>
        <v>1</v>
      </c>
      <c r="E12" s="11">
        <v>4</v>
      </c>
      <c r="F12" s="42">
        <f t="shared" si="0"/>
        <v>1</v>
      </c>
      <c r="G12" s="117" t="s">
        <v>40</v>
      </c>
      <c r="H12" s="137" t="s">
        <v>40</v>
      </c>
    </row>
    <row r="13" spans="1:8" ht="27.75" customHeight="1">
      <c r="A13" s="58">
        <v>17</v>
      </c>
      <c r="B13" s="92" t="s">
        <v>72</v>
      </c>
      <c r="C13" s="11">
        <v>2</v>
      </c>
      <c r="D13" s="42">
        <f t="shared" si="3"/>
        <v>0.5</v>
      </c>
      <c r="E13" s="11">
        <v>2</v>
      </c>
      <c r="F13" s="42">
        <f t="shared" si="0"/>
        <v>0.5</v>
      </c>
      <c r="G13" s="117" t="s">
        <v>40</v>
      </c>
      <c r="H13" s="137" t="s">
        <v>40</v>
      </c>
    </row>
    <row r="14" spans="1:8" ht="27.75" customHeight="1">
      <c r="A14" s="58">
        <v>18</v>
      </c>
      <c r="B14" s="204" t="s">
        <v>119</v>
      </c>
      <c r="C14" s="11">
        <v>40</v>
      </c>
      <c r="D14" s="42">
        <f t="shared" si="3"/>
        <v>10.1</v>
      </c>
      <c r="E14" s="11">
        <v>39</v>
      </c>
      <c r="F14" s="42">
        <f t="shared" si="0"/>
        <v>9.9</v>
      </c>
      <c r="G14" s="140">
        <f t="shared" si="1"/>
        <v>1</v>
      </c>
      <c r="H14" s="84">
        <f t="shared" si="2"/>
        <v>2.6</v>
      </c>
    </row>
    <row r="15" spans="1:8" ht="27.75" customHeight="1">
      <c r="A15" s="58">
        <v>19</v>
      </c>
      <c r="B15" s="92" t="s">
        <v>73</v>
      </c>
      <c r="C15" s="11">
        <v>4</v>
      </c>
      <c r="D15" s="42">
        <f t="shared" si="3"/>
        <v>1</v>
      </c>
      <c r="E15" s="11">
        <v>5</v>
      </c>
      <c r="F15" s="42">
        <f t="shared" si="0"/>
        <v>1.3</v>
      </c>
      <c r="G15" s="161">
        <f t="shared" si="1"/>
        <v>-1</v>
      </c>
      <c r="H15" s="137">
        <f t="shared" si="2"/>
        <v>-20</v>
      </c>
    </row>
    <row r="16" spans="1:8" ht="27.75" customHeight="1">
      <c r="A16" s="58">
        <v>20</v>
      </c>
      <c r="B16" s="92" t="s">
        <v>74</v>
      </c>
      <c r="C16" s="117" t="s">
        <v>40</v>
      </c>
      <c r="D16" s="151" t="s">
        <v>94</v>
      </c>
      <c r="E16" s="117" t="s">
        <v>40</v>
      </c>
      <c r="F16" s="151" t="s">
        <v>94</v>
      </c>
      <c r="G16" s="117" t="s">
        <v>40</v>
      </c>
      <c r="H16" s="137" t="s">
        <v>40</v>
      </c>
    </row>
    <row r="17" spans="1:8" ht="27.75" customHeight="1">
      <c r="A17" s="58">
        <v>21</v>
      </c>
      <c r="B17" s="92" t="s">
        <v>75</v>
      </c>
      <c r="C17" s="55">
        <v>22</v>
      </c>
      <c r="D17" s="42">
        <f>ROUND(C17/$C$4*100,1)</f>
        <v>5.5</v>
      </c>
      <c r="E17" s="55">
        <v>20</v>
      </c>
      <c r="F17" s="42">
        <f t="shared" si="0"/>
        <v>5.1</v>
      </c>
      <c r="G17" s="140">
        <f t="shared" si="1"/>
        <v>2</v>
      </c>
      <c r="H17" s="84">
        <f t="shared" si="2"/>
        <v>10</v>
      </c>
    </row>
    <row r="18" spans="1:8" ht="27.75" customHeight="1">
      <c r="A18" s="58">
        <v>22</v>
      </c>
      <c r="B18" s="92" t="s">
        <v>76</v>
      </c>
      <c r="C18" s="11">
        <v>4</v>
      </c>
      <c r="D18" s="42">
        <f t="shared" si="3"/>
        <v>1</v>
      </c>
      <c r="E18" s="11">
        <v>3</v>
      </c>
      <c r="F18" s="42">
        <f t="shared" si="0"/>
        <v>0.8</v>
      </c>
      <c r="G18" s="161">
        <f t="shared" si="1"/>
        <v>1</v>
      </c>
      <c r="H18" s="137">
        <f t="shared" si="2"/>
        <v>33.3</v>
      </c>
    </row>
    <row r="19" spans="1:8" ht="27.75" customHeight="1">
      <c r="A19" s="58">
        <v>23</v>
      </c>
      <c r="B19" s="92" t="s">
        <v>77</v>
      </c>
      <c r="C19" s="11">
        <v>5</v>
      </c>
      <c r="D19" s="42">
        <f t="shared" si="3"/>
        <v>1.3</v>
      </c>
      <c r="E19" s="11">
        <v>5</v>
      </c>
      <c r="F19" s="42">
        <f t="shared" si="0"/>
        <v>1.3</v>
      </c>
      <c r="G19" s="161" t="s">
        <v>40</v>
      </c>
      <c r="H19" s="137" t="s">
        <v>40</v>
      </c>
    </row>
    <row r="20" spans="1:8" ht="27.75" customHeight="1">
      <c r="A20" s="58">
        <v>24</v>
      </c>
      <c r="B20" s="92" t="s">
        <v>78</v>
      </c>
      <c r="C20" s="11">
        <v>65</v>
      </c>
      <c r="D20" s="42">
        <f t="shared" si="3"/>
        <v>16.3</v>
      </c>
      <c r="E20" s="11">
        <v>63</v>
      </c>
      <c r="F20" s="42">
        <f t="shared" si="0"/>
        <v>16</v>
      </c>
      <c r="G20" s="161">
        <f t="shared" si="1"/>
        <v>2</v>
      </c>
      <c r="H20" s="137">
        <f t="shared" si="2"/>
        <v>3.2</v>
      </c>
    </row>
    <row r="21" spans="1:8" ht="27.75" customHeight="1">
      <c r="A21" s="58">
        <v>25</v>
      </c>
      <c r="B21" s="92" t="s">
        <v>79</v>
      </c>
      <c r="C21" s="11">
        <v>16</v>
      </c>
      <c r="D21" s="42">
        <f t="shared" si="3"/>
        <v>4</v>
      </c>
      <c r="E21" s="11">
        <v>14</v>
      </c>
      <c r="F21" s="42">
        <f t="shared" si="0"/>
        <v>3.6</v>
      </c>
      <c r="G21" s="161">
        <f t="shared" si="1"/>
        <v>2</v>
      </c>
      <c r="H21" s="137">
        <f t="shared" si="2"/>
        <v>14.3</v>
      </c>
    </row>
    <row r="22" spans="1:8" ht="27.75" customHeight="1">
      <c r="A22" s="58">
        <v>26</v>
      </c>
      <c r="B22" s="92" t="s">
        <v>80</v>
      </c>
      <c r="C22" s="11">
        <v>32</v>
      </c>
      <c r="D22" s="42">
        <f t="shared" si="3"/>
        <v>8</v>
      </c>
      <c r="E22" s="11">
        <v>34</v>
      </c>
      <c r="F22" s="42">
        <f t="shared" si="0"/>
        <v>8.6</v>
      </c>
      <c r="G22" s="140">
        <f t="shared" si="1"/>
        <v>-2</v>
      </c>
      <c r="H22" s="84">
        <f t="shared" si="2"/>
        <v>-5.9</v>
      </c>
    </row>
    <row r="23" spans="1:8" ht="27.75" customHeight="1">
      <c r="A23" s="58">
        <v>27</v>
      </c>
      <c r="B23" s="92" t="s">
        <v>81</v>
      </c>
      <c r="C23" s="11">
        <v>15</v>
      </c>
      <c r="D23" s="42">
        <f>ROUND(C23/$C$4*100,1)</f>
        <v>3.8</v>
      </c>
      <c r="E23" s="11">
        <v>13</v>
      </c>
      <c r="F23" s="42">
        <f t="shared" si="0"/>
        <v>3.3</v>
      </c>
      <c r="G23" s="140">
        <f t="shared" si="1"/>
        <v>2</v>
      </c>
      <c r="H23" s="84">
        <f t="shared" si="2"/>
        <v>15.4</v>
      </c>
    </row>
    <row r="24" spans="1:8" ht="27.75" customHeight="1">
      <c r="A24" s="58">
        <v>28</v>
      </c>
      <c r="B24" s="92" t="s">
        <v>82</v>
      </c>
      <c r="C24" s="11">
        <v>14</v>
      </c>
      <c r="D24" s="42">
        <f>ROUND(C24/$C$4*100,1)</f>
        <v>3.5</v>
      </c>
      <c r="E24" s="11">
        <v>14</v>
      </c>
      <c r="F24" s="42">
        <f t="shared" si="0"/>
        <v>3.6</v>
      </c>
      <c r="G24" s="117" t="s">
        <v>40</v>
      </c>
      <c r="H24" s="137" t="s">
        <v>40</v>
      </c>
    </row>
    <row r="25" spans="1:8" ht="27.75" customHeight="1">
      <c r="A25" s="58">
        <v>29</v>
      </c>
      <c r="B25" s="92" t="s">
        <v>83</v>
      </c>
      <c r="C25" s="11">
        <v>11</v>
      </c>
      <c r="D25" s="42">
        <f t="shared" si="3"/>
        <v>2.8</v>
      </c>
      <c r="E25" s="11">
        <v>11</v>
      </c>
      <c r="F25" s="42">
        <f t="shared" si="0"/>
        <v>2.8</v>
      </c>
      <c r="G25" s="117" t="s">
        <v>40</v>
      </c>
      <c r="H25" s="137" t="s">
        <v>40</v>
      </c>
    </row>
    <row r="26" spans="1:8" ht="27.75" customHeight="1">
      <c r="A26" s="58">
        <v>30</v>
      </c>
      <c r="B26" s="92" t="s">
        <v>84</v>
      </c>
      <c r="C26" s="11">
        <v>3</v>
      </c>
      <c r="D26" s="42">
        <f t="shared" si="3"/>
        <v>0.8</v>
      </c>
      <c r="E26" s="11">
        <v>3</v>
      </c>
      <c r="F26" s="42">
        <f t="shared" si="0"/>
        <v>0.8</v>
      </c>
      <c r="G26" s="117" t="s">
        <v>40</v>
      </c>
      <c r="H26" s="137" t="s">
        <v>40</v>
      </c>
    </row>
    <row r="27" spans="1:8" ht="27.75" customHeight="1">
      <c r="A27" s="58">
        <v>31</v>
      </c>
      <c r="B27" s="92" t="s">
        <v>85</v>
      </c>
      <c r="C27" s="11">
        <v>33</v>
      </c>
      <c r="D27" s="42">
        <f t="shared" si="3"/>
        <v>8.3</v>
      </c>
      <c r="E27" s="11">
        <v>33</v>
      </c>
      <c r="F27" s="42">
        <f t="shared" si="0"/>
        <v>8.4</v>
      </c>
      <c r="G27" s="117" t="s">
        <v>40</v>
      </c>
      <c r="H27" s="137" t="s">
        <v>40</v>
      </c>
    </row>
    <row r="28" spans="1:8" ht="27.75" customHeight="1">
      <c r="A28" s="80">
        <v>32</v>
      </c>
      <c r="B28" s="89" t="s">
        <v>86</v>
      </c>
      <c r="C28" s="56">
        <v>7</v>
      </c>
      <c r="D28" s="43">
        <f>ROUND(C28/$C$4*100,1)</f>
        <v>1.8</v>
      </c>
      <c r="E28" s="56">
        <v>8</v>
      </c>
      <c r="F28" s="43">
        <f t="shared" si="0"/>
        <v>2</v>
      </c>
      <c r="G28" s="51">
        <f>C28-E28</f>
        <v>-1</v>
      </c>
      <c r="H28" s="85">
        <f t="shared" si="2"/>
        <v>-12.5</v>
      </c>
    </row>
    <row r="29" spans="1:8" ht="21" customHeight="1">
      <c r="A29" s="58"/>
      <c r="B29" s="27"/>
      <c r="C29" s="9"/>
      <c r="D29" s="13"/>
      <c r="E29" s="13"/>
      <c r="F29" s="13"/>
      <c r="G29" s="13"/>
      <c r="H29" s="13"/>
    </row>
    <row r="30" spans="1:4" ht="14.25">
      <c r="A30" s="58"/>
      <c r="B30" s="27"/>
      <c r="C30" s="9"/>
      <c r="D30" s="9"/>
    </row>
    <row r="31" spans="1:4" ht="14.25">
      <c r="A31" s="58"/>
      <c r="B31" s="27"/>
      <c r="C31" s="9"/>
      <c r="D31" s="9"/>
    </row>
    <row r="32" spans="1:4" ht="14.25">
      <c r="A32" s="58"/>
      <c r="B32" s="12"/>
      <c r="C32" s="9"/>
      <c r="D32" s="9"/>
    </row>
    <row r="33" spans="1:4" ht="14.25">
      <c r="A33" s="58"/>
      <c r="B33" s="27"/>
      <c r="C33" s="9"/>
      <c r="D33" s="9"/>
    </row>
    <row r="34" spans="1:4" ht="14.25">
      <c r="A34" s="58"/>
      <c r="B34" s="12"/>
      <c r="C34" s="9"/>
      <c r="D34" s="9"/>
    </row>
    <row r="35" spans="1:4" ht="14.25">
      <c r="A35" s="58"/>
      <c r="B35" s="12"/>
      <c r="C35" s="9"/>
      <c r="D35" s="9"/>
    </row>
    <row r="36" spans="3:4" ht="14.25">
      <c r="C36" s="15"/>
      <c r="D36" s="9"/>
    </row>
    <row r="37" spans="1:4" ht="14.25">
      <c r="A37" s="58"/>
      <c r="B37" s="27"/>
      <c r="C37" s="9"/>
      <c r="D37" s="9"/>
    </row>
    <row r="38" spans="1:4" ht="14.25">
      <c r="A38" s="15"/>
      <c r="B38" s="15"/>
      <c r="C38" s="15"/>
      <c r="D38" s="9"/>
    </row>
    <row r="39" spans="1:4" ht="14.25">
      <c r="A39" s="58"/>
      <c r="B39" s="27"/>
      <c r="C39" s="9"/>
      <c r="D39" s="9"/>
    </row>
    <row r="40" spans="3:4" ht="14.25">
      <c r="C40" s="15"/>
      <c r="D40" s="9"/>
    </row>
    <row r="41" spans="1:4" ht="14.25">
      <c r="A41" s="58"/>
      <c r="B41" s="12"/>
      <c r="C41" s="9"/>
      <c r="D41" s="9"/>
    </row>
    <row r="42" spans="1:3" ht="14.25">
      <c r="A42" s="58"/>
      <c r="B42" s="12"/>
      <c r="C42" s="9"/>
    </row>
    <row r="43" ht="13.5">
      <c r="C43" s="15"/>
    </row>
    <row r="44" spans="1:3" ht="14.25">
      <c r="A44" s="58"/>
      <c r="B44" s="12"/>
      <c r="C44" s="9"/>
    </row>
    <row r="45" spans="1:3" ht="14.25">
      <c r="A45" s="58"/>
      <c r="B45" s="27"/>
      <c r="C45" s="9"/>
    </row>
    <row r="46" spans="1:3" ht="14.25">
      <c r="A46" s="58"/>
      <c r="B46" s="12"/>
      <c r="C46" s="9"/>
    </row>
    <row r="47" spans="1:3" ht="14.25">
      <c r="A47" s="58"/>
      <c r="B47" s="59"/>
      <c r="C47" s="9"/>
    </row>
    <row r="48" spans="1:3" ht="14.25">
      <c r="A48" s="58"/>
      <c r="B48" s="12"/>
      <c r="C48" s="9"/>
    </row>
    <row r="49" spans="1:3" ht="14.25">
      <c r="A49" s="58"/>
      <c r="B49" s="12"/>
      <c r="C49" s="9"/>
    </row>
    <row r="50" spans="1:3" ht="14.25">
      <c r="A50" s="58"/>
      <c r="B50" s="12"/>
      <c r="C50" s="9"/>
    </row>
    <row r="51" spans="1:3" ht="14.25">
      <c r="A51" s="26"/>
      <c r="C51" s="9"/>
    </row>
    <row r="52" spans="1:3" ht="14.25">
      <c r="A52" s="58"/>
      <c r="B52" s="12"/>
      <c r="C52" s="9"/>
    </row>
  </sheetData>
  <sheetProtection/>
  <mergeCells count="5">
    <mergeCell ref="G2:H2"/>
    <mergeCell ref="C2:D2"/>
    <mergeCell ref="E2:F2"/>
    <mergeCell ref="A4:B4"/>
    <mergeCell ref="A2:B3"/>
  </mergeCells>
  <printOptions/>
  <pageMargins left="0.7874015748031497" right="0.7874015748031497" top="0.7874015748031497" bottom="0.7874015748031497" header="0.5118110236220472" footer="0.5118110236220472"/>
  <pageSetup firstPageNumber="9" useFirstPageNumber="1" horizontalDpi="600" verticalDpi="600" orientation="portrait" paperSize="9" scale="98" r:id="rId1"/>
  <headerFooter alignWithMargins="0">
    <oddFooter>&amp;C&amp;12－&amp;P－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9"/>
  </sheetPr>
  <dimension ref="A1:K30"/>
  <sheetViews>
    <sheetView view="pageBreakPreview" zoomScaleSheetLayoutView="100" workbookViewId="0" topLeftCell="A1">
      <selection activeCell="A1" sqref="A1:C1"/>
    </sheetView>
  </sheetViews>
  <sheetFormatPr defaultColWidth="9.00390625" defaultRowHeight="13.5"/>
  <cols>
    <col min="1" max="1" width="12.625" style="4" customWidth="1"/>
    <col min="2" max="7" width="11.875" style="4" customWidth="1"/>
    <col min="8" max="8" width="1.625" style="4" customWidth="1"/>
    <col min="9" max="16384" width="9.00390625" style="4" customWidth="1"/>
  </cols>
  <sheetData>
    <row r="1" spans="1:3" s="61" customFormat="1" ht="27" customHeight="1">
      <c r="A1" s="309" t="s">
        <v>50</v>
      </c>
      <c r="B1" s="309"/>
      <c r="C1" s="309"/>
    </row>
    <row r="2" ht="27" customHeight="1">
      <c r="A2" s="7"/>
    </row>
    <row r="3" s="1" customFormat="1" ht="27" customHeight="1">
      <c r="A3" s="70" t="s">
        <v>43</v>
      </c>
    </row>
    <row r="4" s="1" customFormat="1" ht="27" customHeight="1">
      <c r="A4" s="70"/>
    </row>
    <row r="5" s="1" customFormat="1" ht="27" customHeight="1">
      <c r="A5" s="70"/>
    </row>
    <row r="6" s="1" customFormat="1" ht="27" customHeight="1">
      <c r="A6" s="70"/>
    </row>
    <row r="7" s="1" customFormat="1" ht="27" customHeight="1">
      <c r="A7" s="70"/>
    </row>
    <row r="8" spans="1:7" ht="16.5" customHeight="1">
      <c r="A8" s="80"/>
      <c r="B8" s="298"/>
      <c r="C8" s="298"/>
      <c r="D8" s="298"/>
      <c r="E8" s="298"/>
      <c r="F8" s="298"/>
      <c r="G8" s="298"/>
    </row>
    <row r="9" spans="1:7" s="6" customFormat="1" ht="27" customHeight="1">
      <c r="A9" s="174" t="s">
        <v>52</v>
      </c>
      <c r="B9" s="175" t="s">
        <v>111</v>
      </c>
      <c r="C9" s="175" t="s">
        <v>112</v>
      </c>
      <c r="D9" s="175" t="s">
        <v>137</v>
      </c>
      <c r="E9" s="175" t="s">
        <v>157</v>
      </c>
      <c r="F9" s="175" t="s">
        <v>158</v>
      </c>
      <c r="G9" s="175" t="s">
        <v>173</v>
      </c>
    </row>
    <row r="10" spans="1:7" s="6" customFormat="1" ht="27" customHeight="1">
      <c r="A10" s="177" t="s">
        <v>12</v>
      </c>
      <c r="B10" s="111">
        <v>13765</v>
      </c>
      <c r="C10" s="111">
        <v>13720</v>
      </c>
      <c r="D10" s="111">
        <v>14022</v>
      </c>
      <c r="E10" s="111">
        <v>14087</v>
      </c>
      <c r="F10" s="111">
        <v>14023</v>
      </c>
      <c r="G10" s="111">
        <v>14237</v>
      </c>
    </row>
    <row r="11" spans="1:8" s="6" customFormat="1" ht="27" customHeight="1">
      <c r="A11" s="177" t="s">
        <v>113</v>
      </c>
      <c r="B11" s="44">
        <v>108</v>
      </c>
      <c r="C11" s="44">
        <f>ROUND(C10/B10*100,1)</f>
        <v>99.7</v>
      </c>
      <c r="D11" s="44">
        <f>ROUND(D10/C10*100,1)</f>
        <v>102.2</v>
      </c>
      <c r="E11" s="44">
        <f>ROUND(E10/D10*100,1)</f>
        <v>100.5</v>
      </c>
      <c r="F11" s="45">
        <f>ROUND(F10/E10*100,1)</f>
        <v>99.5</v>
      </c>
      <c r="G11" s="45">
        <f>ROUND(G10/F10*100,1)</f>
        <v>101.5</v>
      </c>
      <c r="H11" s="38"/>
    </row>
    <row r="12" spans="1:8" s="6" customFormat="1" ht="27" customHeight="1">
      <c r="A12" s="177" t="s">
        <v>89</v>
      </c>
      <c r="B12" s="44">
        <v>100</v>
      </c>
      <c r="C12" s="44">
        <f>ROUND(C10/$B$10*100,1)</f>
        <v>99.7</v>
      </c>
      <c r="D12" s="44">
        <f>ROUND(D10/$B$10*100,1)</f>
        <v>101.9</v>
      </c>
      <c r="E12" s="44">
        <f>ROUND(E10/$B$10*100,1)</f>
        <v>102.3</v>
      </c>
      <c r="F12" s="45">
        <f>ROUND(F10/$B$10*100,1)</f>
        <v>101.9</v>
      </c>
      <c r="G12" s="45">
        <f>ROUND(G10/$B$10*100,1)</f>
        <v>103.4</v>
      </c>
      <c r="H12" s="38"/>
    </row>
    <row r="13" spans="1:7" s="6" customFormat="1" ht="27" customHeight="1">
      <c r="A13" s="185" t="s">
        <v>26</v>
      </c>
      <c r="B13" s="106">
        <f aca="true" t="shared" si="0" ref="B13:G13">ROUND(B10/B16,1)</f>
        <v>33.9</v>
      </c>
      <c r="C13" s="106">
        <f t="shared" si="0"/>
        <v>34</v>
      </c>
      <c r="D13" s="106">
        <f t="shared" si="0"/>
        <v>30.4</v>
      </c>
      <c r="E13" s="106">
        <f t="shared" si="0"/>
        <v>36.4</v>
      </c>
      <c r="F13" s="106">
        <f t="shared" si="0"/>
        <v>35.6</v>
      </c>
      <c r="G13" s="106">
        <f t="shared" si="0"/>
        <v>35.8</v>
      </c>
    </row>
    <row r="14" spans="2:7" s="6" customFormat="1" ht="25.5" customHeight="1">
      <c r="B14" s="310" t="s">
        <v>176</v>
      </c>
      <c r="C14" s="310"/>
      <c r="D14" s="310"/>
      <c r="E14" s="310"/>
      <c r="F14" s="310"/>
      <c r="G14" s="310"/>
    </row>
    <row r="15" spans="2:7" s="6" customFormat="1" ht="14.25">
      <c r="B15" s="38"/>
      <c r="C15" s="38"/>
      <c r="D15" s="38"/>
      <c r="E15" s="38"/>
      <c r="F15" s="38"/>
      <c r="G15" s="38"/>
    </row>
    <row r="16" spans="1:7" s="6" customFormat="1" ht="14.25" hidden="1">
      <c r="A16" s="6" t="s">
        <v>11</v>
      </c>
      <c r="B16" s="6">
        <v>406</v>
      </c>
      <c r="C16" s="6">
        <v>404</v>
      </c>
      <c r="D16" s="6">
        <v>461</v>
      </c>
      <c r="E16" s="6">
        <v>387</v>
      </c>
      <c r="F16" s="6">
        <v>394</v>
      </c>
      <c r="G16" s="6">
        <v>398</v>
      </c>
    </row>
    <row r="17" s="6" customFormat="1" ht="14.25"/>
    <row r="18" spans="1:7" s="6" customFormat="1" ht="27" customHeight="1">
      <c r="A18" s="2" t="s">
        <v>44</v>
      </c>
      <c r="B18" s="1"/>
      <c r="C18" s="1"/>
      <c r="D18" s="1"/>
      <c r="E18" s="1"/>
      <c r="F18" s="96"/>
      <c r="G18" s="47"/>
    </row>
    <row r="19" spans="1:7" s="6" customFormat="1" ht="14.25">
      <c r="A19" s="2"/>
      <c r="B19" s="1"/>
      <c r="C19" s="1"/>
      <c r="D19" s="1"/>
      <c r="E19" s="1"/>
      <c r="F19" s="96"/>
      <c r="G19" s="47"/>
    </row>
    <row r="20" spans="1:7" s="6" customFormat="1" ht="27" customHeight="1">
      <c r="A20" s="299" t="s">
        <v>20</v>
      </c>
      <c r="B20" s="301" t="s">
        <v>164</v>
      </c>
      <c r="C20" s="302"/>
      <c r="D20" s="301" t="s">
        <v>155</v>
      </c>
      <c r="E20" s="302"/>
      <c r="F20" s="301" t="s">
        <v>120</v>
      </c>
      <c r="G20" s="302"/>
    </row>
    <row r="21" spans="1:7" s="6" customFormat="1" ht="27" customHeight="1">
      <c r="A21" s="300"/>
      <c r="B21" s="180" t="s">
        <v>27</v>
      </c>
      <c r="C21" s="181" t="s">
        <v>0</v>
      </c>
      <c r="D21" s="180" t="s">
        <v>27</v>
      </c>
      <c r="E21" s="181" t="s">
        <v>0</v>
      </c>
      <c r="F21" s="186" t="s">
        <v>9</v>
      </c>
      <c r="G21" s="183" t="s">
        <v>23</v>
      </c>
    </row>
    <row r="22" spans="1:7" s="6" customFormat="1" ht="27" customHeight="1">
      <c r="A22" s="102" t="s">
        <v>10</v>
      </c>
      <c r="B22" s="63">
        <f>SUM(B23:B29)</f>
        <v>14237</v>
      </c>
      <c r="C22" s="64">
        <v>100</v>
      </c>
      <c r="D22" s="63">
        <f>SUM(D23:D29)</f>
        <v>14023</v>
      </c>
      <c r="E22" s="64">
        <v>100</v>
      </c>
      <c r="F22" s="97">
        <f>B22-D22</f>
        <v>214</v>
      </c>
      <c r="G22" s="159">
        <f>ROUND(F22/D22*100,1)</f>
        <v>1.5</v>
      </c>
    </row>
    <row r="23" spans="1:7" s="6" customFormat="1" ht="27" customHeight="1">
      <c r="A23" s="26" t="s">
        <v>57</v>
      </c>
      <c r="B23" s="62">
        <v>900</v>
      </c>
      <c r="C23" s="42">
        <f aca="true" t="shared" si="1" ref="C23:C29">ROUND(B23/$B$22*100,1)</f>
        <v>6.3</v>
      </c>
      <c r="D23" s="62">
        <v>853</v>
      </c>
      <c r="E23" s="42">
        <f>ROUND(D23/$D$22*100,1)</f>
        <v>6.1</v>
      </c>
      <c r="F23" s="49">
        <f aca="true" t="shared" si="2" ref="F23:F29">B23-D23</f>
        <v>47</v>
      </c>
      <c r="G23" s="84">
        <f>ROUND(F23/D23*100,1)</f>
        <v>5.5</v>
      </c>
    </row>
    <row r="24" spans="1:7" s="6" customFormat="1" ht="27" customHeight="1">
      <c r="A24" s="26" t="s">
        <v>36</v>
      </c>
      <c r="B24" s="62">
        <v>1441</v>
      </c>
      <c r="C24" s="42">
        <f t="shared" si="1"/>
        <v>10.1</v>
      </c>
      <c r="D24" s="62">
        <v>1461</v>
      </c>
      <c r="E24" s="42">
        <f aca="true" t="shared" si="3" ref="E24:E29">ROUND(D24/$D$22*100,1)</f>
        <v>10.4</v>
      </c>
      <c r="F24" s="49">
        <f t="shared" si="2"/>
        <v>-20</v>
      </c>
      <c r="G24" s="84">
        <f aca="true" t="shared" si="4" ref="G24:G29">ROUND(F24/D24*100,1)</f>
        <v>-1.4</v>
      </c>
    </row>
    <row r="25" spans="1:7" s="6" customFormat="1" ht="27" customHeight="1">
      <c r="A25" s="26" t="s">
        <v>37</v>
      </c>
      <c r="B25" s="62">
        <v>1215</v>
      </c>
      <c r="C25" s="42">
        <f t="shared" si="1"/>
        <v>8.5</v>
      </c>
      <c r="D25" s="62">
        <v>1267</v>
      </c>
      <c r="E25" s="42">
        <f t="shared" si="3"/>
        <v>9</v>
      </c>
      <c r="F25" s="49">
        <f t="shared" si="2"/>
        <v>-52</v>
      </c>
      <c r="G25" s="84">
        <f t="shared" si="4"/>
        <v>-4.1</v>
      </c>
    </row>
    <row r="26" spans="1:7" s="6" customFormat="1" ht="27" customHeight="1">
      <c r="A26" s="26" t="s">
        <v>38</v>
      </c>
      <c r="B26" s="62">
        <v>3901</v>
      </c>
      <c r="C26" s="42">
        <f t="shared" si="1"/>
        <v>27.4</v>
      </c>
      <c r="D26" s="62">
        <v>3853</v>
      </c>
      <c r="E26" s="42">
        <f t="shared" si="3"/>
        <v>27.5</v>
      </c>
      <c r="F26" s="49">
        <f t="shared" si="2"/>
        <v>48</v>
      </c>
      <c r="G26" s="84">
        <f t="shared" si="4"/>
        <v>1.2</v>
      </c>
    </row>
    <row r="27" spans="1:7" s="6" customFormat="1" ht="27" customHeight="1">
      <c r="A27" s="184" t="s">
        <v>91</v>
      </c>
      <c r="B27" s="62">
        <v>1518</v>
      </c>
      <c r="C27" s="42">
        <f t="shared" si="1"/>
        <v>10.7</v>
      </c>
      <c r="D27" s="62">
        <v>1896</v>
      </c>
      <c r="E27" s="42">
        <f t="shared" si="3"/>
        <v>13.5</v>
      </c>
      <c r="F27" s="49">
        <f t="shared" si="2"/>
        <v>-378</v>
      </c>
      <c r="G27" s="84">
        <f t="shared" si="4"/>
        <v>-19.9</v>
      </c>
    </row>
    <row r="28" spans="1:7" s="6" customFormat="1" ht="27" customHeight="1">
      <c r="A28" s="184" t="s">
        <v>92</v>
      </c>
      <c r="B28" s="62">
        <v>1870</v>
      </c>
      <c r="C28" s="42">
        <f t="shared" si="1"/>
        <v>13.1</v>
      </c>
      <c r="D28" s="62">
        <v>1664</v>
      </c>
      <c r="E28" s="42">
        <f t="shared" si="3"/>
        <v>11.9</v>
      </c>
      <c r="F28" s="49">
        <f t="shared" si="2"/>
        <v>206</v>
      </c>
      <c r="G28" s="84">
        <f t="shared" si="4"/>
        <v>12.4</v>
      </c>
    </row>
    <row r="29" spans="1:7" s="6" customFormat="1" ht="27" customHeight="1">
      <c r="A29" s="80" t="s">
        <v>151</v>
      </c>
      <c r="B29" s="66">
        <v>3392</v>
      </c>
      <c r="C29" s="43">
        <f t="shared" si="1"/>
        <v>23.8</v>
      </c>
      <c r="D29" s="66">
        <v>3029</v>
      </c>
      <c r="E29" s="43">
        <f t="shared" si="3"/>
        <v>21.6</v>
      </c>
      <c r="F29" s="285">
        <f t="shared" si="2"/>
        <v>363</v>
      </c>
      <c r="G29" s="85">
        <f t="shared" si="4"/>
        <v>12</v>
      </c>
    </row>
    <row r="30" spans="10:11" ht="14.25">
      <c r="J30" s="6"/>
      <c r="K30" s="6"/>
    </row>
  </sheetData>
  <sheetProtection/>
  <mergeCells count="7">
    <mergeCell ref="B8:G8"/>
    <mergeCell ref="A1:C1"/>
    <mergeCell ref="A20:A21"/>
    <mergeCell ref="B20:C20"/>
    <mergeCell ref="D20:E20"/>
    <mergeCell ref="F20:G20"/>
    <mergeCell ref="B14:G14"/>
  </mergeCells>
  <printOptions/>
  <pageMargins left="0.7874015748031497" right="0.7874015748031497" top="0.984251968503937" bottom="0.984251968503937" header="0.5118110236220472" footer="0.5118110236220472"/>
  <pageSetup firstPageNumber="10" useFirstPageNumber="1" horizontalDpi="600" verticalDpi="600" orientation="portrait" paperSize="9" r:id="rId2"/>
  <headerFooter>
    <oddFooter>&amp;C&amp;"ＭＳ ゴシック,標準"&amp;12－&amp;P－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9"/>
  </sheetPr>
  <dimension ref="A1:I38"/>
  <sheetViews>
    <sheetView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3.625" style="4" customWidth="1"/>
    <col min="2" max="2" width="12.00390625" style="4" customWidth="1"/>
    <col min="3" max="3" width="13.00390625" style="5" customWidth="1"/>
    <col min="4" max="4" width="10.75390625" style="4" customWidth="1"/>
    <col min="5" max="5" width="13.00390625" style="5" customWidth="1"/>
    <col min="6" max="6" width="10.75390625" style="4" customWidth="1"/>
    <col min="7" max="7" width="13.00390625" style="4" customWidth="1"/>
    <col min="8" max="8" width="10.75390625" style="4" customWidth="1"/>
    <col min="9" max="16384" width="9.00390625" style="4" customWidth="1"/>
  </cols>
  <sheetData>
    <row r="1" spans="1:8" s="2" customFormat="1" ht="26.25" customHeight="1">
      <c r="A1" s="2" t="s">
        <v>45</v>
      </c>
      <c r="C1" s="69"/>
      <c r="E1" s="69"/>
      <c r="H1" s="47"/>
    </row>
    <row r="2" spans="1:8" s="6" customFormat="1" ht="26.25" customHeight="1">
      <c r="A2" s="302" t="s">
        <v>24</v>
      </c>
      <c r="B2" s="302"/>
      <c r="C2" s="313" t="s">
        <v>177</v>
      </c>
      <c r="D2" s="314"/>
      <c r="E2" s="313" t="s">
        <v>160</v>
      </c>
      <c r="F2" s="314"/>
      <c r="G2" s="301" t="s">
        <v>120</v>
      </c>
      <c r="H2" s="311"/>
    </row>
    <row r="3" spans="1:8" s="6" customFormat="1" ht="26.25" customHeight="1">
      <c r="A3" s="312"/>
      <c r="B3" s="312"/>
      <c r="C3" s="188" t="s">
        <v>27</v>
      </c>
      <c r="D3" s="181" t="s">
        <v>3</v>
      </c>
      <c r="E3" s="188" t="s">
        <v>27</v>
      </c>
      <c r="F3" s="181" t="s">
        <v>3</v>
      </c>
      <c r="G3" s="189" t="s">
        <v>9</v>
      </c>
      <c r="H3" s="190" t="s">
        <v>23</v>
      </c>
    </row>
    <row r="4" spans="1:8" s="1" customFormat="1" ht="26.25" customHeight="1">
      <c r="A4" s="306" t="s">
        <v>10</v>
      </c>
      <c r="B4" s="306"/>
      <c r="C4" s="78">
        <f>SUM(C5:C28)</f>
        <v>14237</v>
      </c>
      <c r="D4" s="107">
        <v>100</v>
      </c>
      <c r="E4" s="78">
        <f>SUM(E5:E28)</f>
        <v>14023</v>
      </c>
      <c r="F4" s="107">
        <v>100</v>
      </c>
      <c r="G4" s="53">
        <f>C4-E4</f>
        <v>214</v>
      </c>
      <c r="H4" s="159">
        <f>ROUND(G4/E4*100,1)</f>
        <v>1.5</v>
      </c>
    </row>
    <row r="5" spans="1:8" s="6" customFormat="1" ht="26.25" customHeight="1">
      <c r="A5" s="26">
        <v>9</v>
      </c>
      <c r="B5" s="92" t="s">
        <v>64</v>
      </c>
      <c r="C5" s="19">
        <v>806</v>
      </c>
      <c r="D5" s="42">
        <f>ROUND(C5/$C$4*100,1)</f>
        <v>5.7</v>
      </c>
      <c r="E5" s="19">
        <v>741</v>
      </c>
      <c r="F5" s="42">
        <f>ROUND(E5/$E$4*100,1)</f>
        <v>5.3</v>
      </c>
      <c r="G5" s="49">
        <f aca="true" t="shared" si="0" ref="G5:G28">C5-E5</f>
        <v>65</v>
      </c>
      <c r="H5" s="84">
        <f>ROUND(G5/E5*100,1)</f>
        <v>8.8</v>
      </c>
    </row>
    <row r="6" spans="1:9" s="6" customFormat="1" ht="26.25" customHeight="1">
      <c r="A6" s="26">
        <v>10</v>
      </c>
      <c r="B6" s="191" t="s">
        <v>65</v>
      </c>
      <c r="C6" s="19">
        <v>39</v>
      </c>
      <c r="D6" s="42">
        <f aca="true" t="shared" si="1" ref="D6:D28">ROUND(C6/$C$4*100,1)</f>
        <v>0.3</v>
      </c>
      <c r="E6" s="19">
        <v>34</v>
      </c>
      <c r="F6" s="42">
        <f aca="true" t="shared" si="2" ref="F6:F28">ROUND(E6/$E$4*100,1)</f>
        <v>0.2</v>
      </c>
      <c r="G6" s="49">
        <f t="shared" si="0"/>
        <v>5</v>
      </c>
      <c r="H6" s="84">
        <f aca="true" t="shared" si="3" ref="H6:H28">ROUND(G6/E6*100,1)</f>
        <v>14.7</v>
      </c>
      <c r="I6" s="38"/>
    </row>
    <row r="7" spans="1:9" s="6" customFormat="1" ht="26.25" customHeight="1">
      <c r="A7" s="26">
        <v>11</v>
      </c>
      <c r="B7" s="92" t="s">
        <v>66</v>
      </c>
      <c r="C7" s="50">
        <v>93</v>
      </c>
      <c r="D7" s="42">
        <f t="shared" si="1"/>
        <v>0.7</v>
      </c>
      <c r="E7" s="50">
        <v>113</v>
      </c>
      <c r="F7" s="42">
        <f t="shared" si="2"/>
        <v>0.8</v>
      </c>
      <c r="G7" s="49">
        <f t="shared" si="0"/>
        <v>-20</v>
      </c>
      <c r="H7" s="84">
        <f t="shared" si="3"/>
        <v>-17.7</v>
      </c>
      <c r="I7" s="38"/>
    </row>
    <row r="8" spans="1:9" s="6" customFormat="1" ht="26.25" customHeight="1">
      <c r="A8" s="26">
        <v>12</v>
      </c>
      <c r="B8" s="92" t="s">
        <v>67</v>
      </c>
      <c r="C8" s="19">
        <v>905</v>
      </c>
      <c r="D8" s="42">
        <f t="shared" si="1"/>
        <v>6.4</v>
      </c>
      <c r="E8" s="19">
        <v>931</v>
      </c>
      <c r="F8" s="42">
        <f t="shared" si="2"/>
        <v>6.6</v>
      </c>
      <c r="G8" s="49">
        <f t="shared" si="0"/>
        <v>-26</v>
      </c>
      <c r="H8" s="84">
        <f t="shared" si="3"/>
        <v>-2.8</v>
      </c>
      <c r="I8" s="38"/>
    </row>
    <row r="9" spans="1:9" s="6" customFormat="1" ht="26.25" customHeight="1">
      <c r="A9" s="26">
        <v>13</v>
      </c>
      <c r="B9" s="92" t="s">
        <v>68</v>
      </c>
      <c r="C9" s="19">
        <v>601</v>
      </c>
      <c r="D9" s="42">
        <f t="shared" si="1"/>
        <v>4.2</v>
      </c>
      <c r="E9" s="19">
        <v>588</v>
      </c>
      <c r="F9" s="42">
        <f t="shared" si="2"/>
        <v>4.2</v>
      </c>
      <c r="G9" s="49">
        <f t="shared" si="0"/>
        <v>13</v>
      </c>
      <c r="H9" s="84">
        <f t="shared" si="3"/>
        <v>2.2</v>
      </c>
      <c r="I9" s="38"/>
    </row>
    <row r="10" spans="1:9" s="6" customFormat="1" ht="26.25" customHeight="1">
      <c r="A10" s="26">
        <v>14</v>
      </c>
      <c r="B10" s="92" t="s">
        <v>69</v>
      </c>
      <c r="C10" s="19">
        <v>110</v>
      </c>
      <c r="D10" s="42">
        <f t="shared" si="1"/>
        <v>0.8</v>
      </c>
      <c r="E10" s="19">
        <v>105</v>
      </c>
      <c r="F10" s="42">
        <f t="shared" si="2"/>
        <v>0.7</v>
      </c>
      <c r="G10" s="49">
        <f t="shared" si="0"/>
        <v>5</v>
      </c>
      <c r="H10" s="84">
        <f t="shared" si="3"/>
        <v>4.8</v>
      </c>
      <c r="I10" s="38"/>
    </row>
    <row r="11" spans="1:9" s="6" customFormat="1" ht="26.25" customHeight="1">
      <c r="A11" s="26">
        <v>15</v>
      </c>
      <c r="B11" s="92" t="s">
        <v>70</v>
      </c>
      <c r="C11" s="19">
        <v>174</v>
      </c>
      <c r="D11" s="42">
        <f t="shared" si="1"/>
        <v>1.2</v>
      </c>
      <c r="E11" s="19">
        <v>167</v>
      </c>
      <c r="F11" s="42">
        <f t="shared" si="2"/>
        <v>1.2</v>
      </c>
      <c r="G11" s="49">
        <f t="shared" si="0"/>
        <v>7</v>
      </c>
      <c r="H11" s="84">
        <f t="shared" si="3"/>
        <v>4.2</v>
      </c>
      <c r="I11" s="38"/>
    </row>
    <row r="12" spans="1:9" s="6" customFormat="1" ht="26.25" customHeight="1">
      <c r="A12" s="26">
        <v>16</v>
      </c>
      <c r="B12" s="92" t="s">
        <v>71</v>
      </c>
      <c r="C12" s="19">
        <v>183</v>
      </c>
      <c r="D12" s="42">
        <f t="shared" si="1"/>
        <v>1.3</v>
      </c>
      <c r="E12" s="19">
        <v>187</v>
      </c>
      <c r="F12" s="42">
        <f t="shared" si="2"/>
        <v>1.3</v>
      </c>
      <c r="G12" s="49">
        <f t="shared" si="0"/>
        <v>-4</v>
      </c>
      <c r="H12" s="84">
        <f t="shared" si="3"/>
        <v>-2.1</v>
      </c>
      <c r="I12" s="38"/>
    </row>
    <row r="13" spans="1:9" s="6" customFormat="1" ht="26.25" customHeight="1">
      <c r="A13" s="26">
        <v>17</v>
      </c>
      <c r="B13" s="92" t="s">
        <v>72</v>
      </c>
      <c r="C13" s="19">
        <v>29</v>
      </c>
      <c r="D13" s="42">
        <f t="shared" si="1"/>
        <v>0.2</v>
      </c>
      <c r="E13" s="19">
        <v>28</v>
      </c>
      <c r="F13" s="42">
        <f t="shared" si="2"/>
        <v>0.2</v>
      </c>
      <c r="G13" s="49">
        <f t="shared" si="0"/>
        <v>1</v>
      </c>
      <c r="H13" s="84">
        <f t="shared" si="3"/>
        <v>3.6</v>
      </c>
      <c r="I13" s="38"/>
    </row>
    <row r="14" spans="1:9" s="6" customFormat="1" ht="26.25" customHeight="1">
      <c r="A14" s="26">
        <v>18</v>
      </c>
      <c r="B14" s="204" t="s">
        <v>119</v>
      </c>
      <c r="C14" s="19">
        <v>2023</v>
      </c>
      <c r="D14" s="42">
        <f t="shared" si="1"/>
        <v>14.2</v>
      </c>
      <c r="E14" s="19">
        <v>2113</v>
      </c>
      <c r="F14" s="42">
        <f t="shared" si="2"/>
        <v>15.1</v>
      </c>
      <c r="G14" s="49">
        <f t="shared" si="0"/>
        <v>-90</v>
      </c>
      <c r="H14" s="84">
        <f t="shared" si="3"/>
        <v>-4.3</v>
      </c>
      <c r="I14" s="38"/>
    </row>
    <row r="15" spans="1:9" s="6" customFormat="1" ht="26.25" customHeight="1">
      <c r="A15" s="26">
        <v>19</v>
      </c>
      <c r="B15" s="92" t="s">
        <v>73</v>
      </c>
      <c r="C15" s="19">
        <v>224</v>
      </c>
      <c r="D15" s="42">
        <f t="shared" si="1"/>
        <v>1.6</v>
      </c>
      <c r="E15" s="19">
        <v>246</v>
      </c>
      <c r="F15" s="42">
        <f t="shared" si="2"/>
        <v>1.8</v>
      </c>
      <c r="G15" s="49">
        <f>C15-E15</f>
        <v>-22</v>
      </c>
      <c r="H15" s="84">
        <f>ROUND(G15/E15*100,1)</f>
        <v>-8.9</v>
      </c>
      <c r="I15" s="38"/>
    </row>
    <row r="16" spans="1:9" s="6" customFormat="1" ht="26.25" customHeight="1">
      <c r="A16" s="26">
        <v>20</v>
      </c>
      <c r="B16" s="92" t="s">
        <v>74</v>
      </c>
      <c r="C16" s="119" t="s">
        <v>40</v>
      </c>
      <c r="D16" s="151" t="s">
        <v>94</v>
      </c>
      <c r="E16" s="119" t="s">
        <v>40</v>
      </c>
      <c r="F16" s="151" t="s">
        <v>94</v>
      </c>
      <c r="G16" s="119" t="s">
        <v>40</v>
      </c>
      <c r="H16" s="129" t="s">
        <v>40</v>
      </c>
      <c r="I16" s="38"/>
    </row>
    <row r="17" spans="1:9" s="6" customFormat="1" ht="26.25" customHeight="1">
      <c r="A17" s="26">
        <v>21</v>
      </c>
      <c r="B17" s="92" t="s">
        <v>75</v>
      </c>
      <c r="C17" s="50">
        <v>433</v>
      </c>
      <c r="D17" s="42">
        <f t="shared" si="1"/>
        <v>3</v>
      </c>
      <c r="E17" s="50">
        <v>383</v>
      </c>
      <c r="F17" s="42">
        <f t="shared" si="2"/>
        <v>2.7</v>
      </c>
      <c r="G17" s="49">
        <f t="shared" si="0"/>
        <v>50</v>
      </c>
      <c r="H17" s="84">
        <f t="shared" si="3"/>
        <v>13.1</v>
      </c>
      <c r="I17" s="38"/>
    </row>
    <row r="18" spans="1:9" s="6" customFormat="1" ht="26.25" customHeight="1">
      <c r="A18" s="26">
        <v>22</v>
      </c>
      <c r="B18" s="92" t="s">
        <v>76</v>
      </c>
      <c r="C18" s="19">
        <v>40</v>
      </c>
      <c r="D18" s="42">
        <f t="shared" si="1"/>
        <v>0.3</v>
      </c>
      <c r="E18" s="19">
        <v>40</v>
      </c>
      <c r="F18" s="42">
        <f t="shared" si="2"/>
        <v>0.3</v>
      </c>
      <c r="G18" s="49">
        <f>C18-E18</f>
        <v>0</v>
      </c>
      <c r="H18" s="84">
        <f>ROUND(G18/E18*100,1)</f>
        <v>0</v>
      </c>
      <c r="I18" s="38"/>
    </row>
    <row r="19" spans="1:9" s="6" customFormat="1" ht="26.25" customHeight="1">
      <c r="A19" s="26">
        <v>23</v>
      </c>
      <c r="B19" s="92" t="s">
        <v>77</v>
      </c>
      <c r="C19" s="19">
        <v>716</v>
      </c>
      <c r="D19" s="42">
        <f t="shared" si="1"/>
        <v>5</v>
      </c>
      <c r="E19" s="19">
        <v>676</v>
      </c>
      <c r="F19" s="42">
        <f t="shared" si="2"/>
        <v>4.8</v>
      </c>
      <c r="G19" s="49">
        <f t="shared" si="0"/>
        <v>40</v>
      </c>
      <c r="H19" s="84">
        <f t="shared" si="3"/>
        <v>5.9</v>
      </c>
      <c r="I19" s="38"/>
    </row>
    <row r="20" spans="1:9" s="6" customFormat="1" ht="26.25" customHeight="1">
      <c r="A20" s="26">
        <v>24</v>
      </c>
      <c r="B20" s="92" t="s">
        <v>78</v>
      </c>
      <c r="C20" s="19">
        <v>1316</v>
      </c>
      <c r="D20" s="42">
        <f t="shared" si="1"/>
        <v>9.2</v>
      </c>
      <c r="E20" s="19">
        <v>1334</v>
      </c>
      <c r="F20" s="42">
        <f t="shared" si="2"/>
        <v>9.5</v>
      </c>
      <c r="G20" s="49">
        <f t="shared" si="0"/>
        <v>-18</v>
      </c>
      <c r="H20" s="84">
        <f t="shared" si="3"/>
        <v>-1.3</v>
      </c>
      <c r="I20" s="38"/>
    </row>
    <row r="21" spans="1:9" s="6" customFormat="1" ht="26.25" customHeight="1">
      <c r="A21" s="26">
        <v>25</v>
      </c>
      <c r="B21" s="92" t="s">
        <v>79</v>
      </c>
      <c r="C21" s="19">
        <v>291</v>
      </c>
      <c r="D21" s="42">
        <f t="shared" si="1"/>
        <v>2</v>
      </c>
      <c r="E21" s="19">
        <v>289</v>
      </c>
      <c r="F21" s="42">
        <f t="shared" si="2"/>
        <v>2.1</v>
      </c>
      <c r="G21" s="49">
        <f t="shared" si="0"/>
        <v>2</v>
      </c>
      <c r="H21" s="84">
        <f t="shared" si="3"/>
        <v>0.7</v>
      </c>
      <c r="I21" s="38"/>
    </row>
    <row r="22" spans="1:9" s="6" customFormat="1" ht="26.25" customHeight="1">
      <c r="A22" s="26">
        <v>26</v>
      </c>
      <c r="B22" s="92" t="s">
        <v>80</v>
      </c>
      <c r="C22" s="19">
        <v>436</v>
      </c>
      <c r="D22" s="42">
        <f t="shared" si="1"/>
        <v>3.1</v>
      </c>
      <c r="E22" s="19">
        <v>538</v>
      </c>
      <c r="F22" s="42">
        <f t="shared" si="2"/>
        <v>3.8</v>
      </c>
      <c r="G22" s="49">
        <f t="shared" si="0"/>
        <v>-102</v>
      </c>
      <c r="H22" s="84">
        <f t="shared" si="3"/>
        <v>-19</v>
      </c>
      <c r="I22" s="38"/>
    </row>
    <row r="23" spans="1:9" s="6" customFormat="1" ht="26.25" customHeight="1">
      <c r="A23" s="26">
        <v>27</v>
      </c>
      <c r="B23" s="92" t="s">
        <v>81</v>
      </c>
      <c r="C23" s="19">
        <v>1950</v>
      </c>
      <c r="D23" s="42">
        <f t="shared" si="1"/>
        <v>13.7</v>
      </c>
      <c r="E23" s="19">
        <v>1510</v>
      </c>
      <c r="F23" s="42">
        <f t="shared" si="2"/>
        <v>10.8</v>
      </c>
      <c r="G23" s="49">
        <f t="shared" si="0"/>
        <v>440</v>
      </c>
      <c r="H23" s="84">
        <f t="shared" si="3"/>
        <v>29.1</v>
      </c>
      <c r="I23" s="38"/>
    </row>
    <row r="24" spans="1:9" s="6" customFormat="1" ht="26.25" customHeight="1">
      <c r="A24" s="26">
        <v>28</v>
      </c>
      <c r="B24" s="92" t="s">
        <v>82</v>
      </c>
      <c r="C24" s="19">
        <v>1172</v>
      </c>
      <c r="D24" s="42">
        <f t="shared" si="1"/>
        <v>8.2</v>
      </c>
      <c r="E24" s="19">
        <v>1254</v>
      </c>
      <c r="F24" s="42">
        <f t="shared" si="2"/>
        <v>8.9</v>
      </c>
      <c r="G24" s="49">
        <f t="shared" si="0"/>
        <v>-82</v>
      </c>
      <c r="H24" s="84">
        <f t="shared" si="3"/>
        <v>-6.5</v>
      </c>
      <c r="I24" s="38"/>
    </row>
    <row r="25" spans="1:9" s="6" customFormat="1" ht="26.25" customHeight="1">
      <c r="A25" s="26">
        <v>29</v>
      </c>
      <c r="B25" s="92" t="s">
        <v>83</v>
      </c>
      <c r="C25" s="19">
        <v>843</v>
      </c>
      <c r="D25" s="42">
        <f t="shared" si="1"/>
        <v>5.9</v>
      </c>
      <c r="E25" s="19">
        <v>828</v>
      </c>
      <c r="F25" s="42">
        <f t="shared" si="2"/>
        <v>5.9</v>
      </c>
      <c r="G25" s="49">
        <f t="shared" si="0"/>
        <v>15</v>
      </c>
      <c r="H25" s="84">
        <f t="shared" si="3"/>
        <v>1.8</v>
      </c>
      <c r="I25" s="38"/>
    </row>
    <row r="26" spans="1:9" s="6" customFormat="1" ht="26.25" customHeight="1">
      <c r="A26" s="26">
        <v>30</v>
      </c>
      <c r="B26" s="92" t="s">
        <v>84</v>
      </c>
      <c r="C26" s="19">
        <v>136</v>
      </c>
      <c r="D26" s="42">
        <f t="shared" si="1"/>
        <v>1</v>
      </c>
      <c r="E26" s="19">
        <v>112</v>
      </c>
      <c r="F26" s="42">
        <f t="shared" si="2"/>
        <v>0.8</v>
      </c>
      <c r="G26" s="49">
        <f t="shared" si="0"/>
        <v>24</v>
      </c>
      <c r="H26" s="84">
        <f t="shared" si="3"/>
        <v>21.4</v>
      </c>
      <c r="I26" s="38"/>
    </row>
    <row r="27" spans="1:9" s="6" customFormat="1" ht="26.25" customHeight="1">
      <c r="A27" s="26">
        <v>31</v>
      </c>
      <c r="B27" s="92" t="s">
        <v>85</v>
      </c>
      <c r="C27" s="19">
        <v>1550</v>
      </c>
      <c r="D27" s="42">
        <f t="shared" si="1"/>
        <v>10.9</v>
      </c>
      <c r="E27" s="19">
        <v>1628</v>
      </c>
      <c r="F27" s="42">
        <f t="shared" si="2"/>
        <v>11.6</v>
      </c>
      <c r="G27" s="49">
        <f t="shared" si="0"/>
        <v>-78</v>
      </c>
      <c r="H27" s="84">
        <f t="shared" si="3"/>
        <v>-4.8</v>
      </c>
      <c r="I27" s="38"/>
    </row>
    <row r="28" spans="1:9" s="6" customFormat="1" ht="26.25" customHeight="1">
      <c r="A28" s="80">
        <v>32</v>
      </c>
      <c r="B28" s="89" t="s">
        <v>86</v>
      </c>
      <c r="C28" s="66">
        <v>167</v>
      </c>
      <c r="D28" s="43">
        <f t="shared" si="1"/>
        <v>1.2</v>
      </c>
      <c r="E28" s="66">
        <v>178</v>
      </c>
      <c r="F28" s="43">
        <f t="shared" si="2"/>
        <v>1.3</v>
      </c>
      <c r="G28" s="51">
        <f t="shared" si="0"/>
        <v>-11</v>
      </c>
      <c r="H28" s="85">
        <f t="shared" si="3"/>
        <v>-6.2</v>
      </c>
      <c r="I28" s="38"/>
    </row>
    <row r="29" spans="3:8" s="15" customFormat="1" ht="13.5">
      <c r="C29" s="68"/>
      <c r="D29" s="14"/>
      <c r="E29" s="14"/>
      <c r="F29" s="14"/>
      <c r="G29" s="14"/>
      <c r="H29" s="14"/>
    </row>
    <row r="30" spans="3:7" s="15" customFormat="1" ht="14.25">
      <c r="C30" s="68"/>
      <c r="E30" s="58"/>
      <c r="F30" s="12"/>
      <c r="G30" s="67"/>
    </row>
    <row r="31" spans="3:7" s="15" customFormat="1" ht="14.25">
      <c r="C31" s="68"/>
      <c r="E31" s="58"/>
      <c r="F31" s="12"/>
      <c r="G31" s="67"/>
    </row>
    <row r="32" spans="3:7" s="15" customFormat="1" ht="14.25">
      <c r="C32" s="68"/>
      <c r="E32" s="58"/>
      <c r="F32" s="12"/>
      <c r="G32" s="67"/>
    </row>
    <row r="33" spans="3:7" s="15" customFormat="1" ht="14.25">
      <c r="C33" s="68"/>
      <c r="E33" s="58"/>
      <c r="F33" s="12"/>
      <c r="G33" s="67"/>
    </row>
    <row r="34" spans="3:7" s="15" customFormat="1" ht="14.25">
      <c r="C34" s="68"/>
      <c r="E34" s="58"/>
      <c r="F34" s="12"/>
      <c r="G34" s="67"/>
    </row>
    <row r="35" spans="3:7" s="15" customFormat="1" ht="14.25">
      <c r="C35" s="68"/>
      <c r="E35" s="58"/>
      <c r="F35" s="12"/>
      <c r="G35" s="67"/>
    </row>
    <row r="36" spans="3:7" s="15" customFormat="1" ht="14.25">
      <c r="C36" s="68"/>
      <c r="E36" s="58"/>
      <c r="F36" s="12"/>
      <c r="G36" s="67"/>
    </row>
    <row r="37" spans="3:7" s="15" customFormat="1" ht="14.25">
      <c r="C37" s="68"/>
      <c r="E37" s="58"/>
      <c r="F37" s="12"/>
      <c r="G37" s="67"/>
    </row>
    <row r="38" spans="5:9" ht="14.25">
      <c r="E38" s="58"/>
      <c r="F38" s="54"/>
      <c r="G38" s="67"/>
      <c r="H38" s="15"/>
      <c r="I38" s="15"/>
    </row>
  </sheetData>
  <sheetProtection/>
  <mergeCells count="5">
    <mergeCell ref="G2:H2"/>
    <mergeCell ref="A2:B3"/>
    <mergeCell ref="A4:B4"/>
    <mergeCell ref="C2:D2"/>
    <mergeCell ref="E2:F2"/>
  </mergeCells>
  <printOptions/>
  <pageMargins left="0.7874015748031497" right="0.7874015748031497" top="0.984251968503937" bottom="0.984251968503937" header="0.5118110236220472" footer="0.5118110236220472"/>
  <pageSetup firstPageNumber="11" useFirstPageNumber="1" horizontalDpi="600" verticalDpi="600" orientation="portrait" paperSize="9" r:id="rId1"/>
  <headerFooter>
    <oddFooter>&amp;C&amp;"ＭＳ ゴシック,標準"&amp;12－&amp;P－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9"/>
  </sheetPr>
  <dimension ref="A1:H32"/>
  <sheetViews>
    <sheetView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11.25390625" style="4" customWidth="1"/>
    <col min="2" max="7" width="12.25390625" style="4" customWidth="1"/>
    <col min="8" max="8" width="1.625" style="4" customWidth="1"/>
    <col min="9" max="16384" width="9.00390625" style="4" customWidth="1"/>
  </cols>
  <sheetData>
    <row r="1" ht="27" customHeight="1">
      <c r="A1" s="108" t="s">
        <v>51</v>
      </c>
    </row>
    <row r="2" ht="27" customHeight="1">
      <c r="A2" s="7"/>
    </row>
    <row r="3" s="71" customFormat="1" ht="27" customHeight="1">
      <c r="A3" s="81" t="s">
        <v>46</v>
      </c>
    </row>
    <row r="4" s="71" customFormat="1" ht="27" customHeight="1">
      <c r="A4" s="81"/>
    </row>
    <row r="5" s="71" customFormat="1" ht="27" customHeight="1">
      <c r="A5" s="81"/>
    </row>
    <row r="6" s="71" customFormat="1" ht="27" customHeight="1">
      <c r="A6" s="81"/>
    </row>
    <row r="7" s="71" customFormat="1" ht="27" customHeight="1">
      <c r="A7" s="81"/>
    </row>
    <row r="8" spans="1:7" ht="18.75" customHeight="1">
      <c r="A8" s="79"/>
      <c r="B8" s="298"/>
      <c r="C8" s="298"/>
      <c r="D8" s="298"/>
      <c r="E8" s="298"/>
      <c r="F8" s="298"/>
      <c r="G8" s="298"/>
    </row>
    <row r="9" spans="1:7" s="6" customFormat="1" ht="28.5" customHeight="1">
      <c r="A9" s="174" t="s">
        <v>53</v>
      </c>
      <c r="B9" s="175" t="s">
        <v>95</v>
      </c>
      <c r="C9" s="175" t="s">
        <v>96</v>
      </c>
      <c r="D9" s="175" t="s">
        <v>115</v>
      </c>
      <c r="E9" s="175" t="s">
        <v>138</v>
      </c>
      <c r="F9" s="175" t="s">
        <v>161</v>
      </c>
      <c r="G9" s="175" t="s">
        <v>179</v>
      </c>
    </row>
    <row r="10" spans="1:7" s="6" customFormat="1" ht="28.5" customHeight="1">
      <c r="A10" s="192" t="s">
        <v>28</v>
      </c>
      <c r="B10" s="111">
        <v>38209609</v>
      </c>
      <c r="C10" s="111">
        <v>41012751</v>
      </c>
      <c r="D10" s="111">
        <v>43268863</v>
      </c>
      <c r="E10" s="111">
        <v>40943996</v>
      </c>
      <c r="F10" s="111">
        <v>42903818</v>
      </c>
      <c r="G10" s="111">
        <v>44230479</v>
      </c>
    </row>
    <row r="11" spans="1:7" s="6" customFormat="1" ht="28.5" customHeight="1">
      <c r="A11" s="177" t="s">
        <v>113</v>
      </c>
      <c r="B11" s="45">
        <v>115.7</v>
      </c>
      <c r="C11" s="45">
        <f>ROUND(C10/B10*100,1)</f>
        <v>107.3</v>
      </c>
      <c r="D11" s="45">
        <f>ROUND(D10/C10*100,1)</f>
        <v>105.5</v>
      </c>
      <c r="E11" s="45">
        <f>ROUND(E10/D10*100,1)</f>
        <v>94.6</v>
      </c>
      <c r="F11" s="45">
        <f>ROUND(F10/E10*100,1)</f>
        <v>104.8</v>
      </c>
      <c r="G11" s="45">
        <f>ROUND(G10/F10*100,1)</f>
        <v>103.1</v>
      </c>
    </row>
    <row r="12" spans="1:7" s="6" customFormat="1" ht="28.5" customHeight="1">
      <c r="A12" s="177" t="s">
        <v>19</v>
      </c>
      <c r="B12" s="45">
        <v>100</v>
      </c>
      <c r="C12" s="45">
        <f>ROUND(C10/$B$10*100,1)</f>
        <v>107.3</v>
      </c>
      <c r="D12" s="45">
        <f>ROUND(D10/$B$10*100,1)</f>
        <v>113.2</v>
      </c>
      <c r="E12" s="45">
        <f>ROUND(E10/$B$10*100,1)</f>
        <v>107.2</v>
      </c>
      <c r="F12" s="45">
        <f>ROUND(F10/$B$10*100,1)</f>
        <v>112.3</v>
      </c>
      <c r="G12" s="45">
        <f>ROUND(G10/$B$10*100,1)</f>
        <v>115.8</v>
      </c>
    </row>
    <row r="13" spans="1:7" s="6" customFormat="1" ht="28.5" customHeight="1">
      <c r="A13" s="193" t="s">
        <v>29</v>
      </c>
      <c r="B13" s="60">
        <f aca="true" t="shared" si="0" ref="B13:G13">ROUND(B10/B17,1)</f>
        <v>94112.3</v>
      </c>
      <c r="C13" s="60">
        <f t="shared" si="0"/>
        <v>101516.7</v>
      </c>
      <c r="D13" s="60">
        <f t="shared" si="0"/>
        <v>93858.7</v>
      </c>
      <c r="E13" s="60">
        <f t="shared" si="0"/>
        <v>105798.4</v>
      </c>
      <c r="F13" s="60">
        <f t="shared" si="0"/>
        <v>108892.9</v>
      </c>
      <c r="G13" s="60">
        <f t="shared" si="0"/>
        <v>111131.9</v>
      </c>
    </row>
    <row r="14" spans="1:8" s="6" customFormat="1" ht="28.5" customHeight="1">
      <c r="A14" s="194" t="s">
        <v>30</v>
      </c>
      <c r="B14" s="72">
        <f aca="true" t="shared" si="1" ref="B14:G14">ROUND(B10/B19,1)</f>
        <v>2785</v>
      </c>
      <c r="C14" s="72">
        <f t="shared" si="1"/>
        <v>2924.9</v>
      </c>
      <c r="D14" s="72">
        <f t="shared" si="1"/>
        <v>3071.5</v>
      </c>
      <c r="E14" s="72">
        <f t="shared" si="1"/>
        <v>2906.5</v>
      </c>
      <c r="F14" s="72">
        <f t="shared" si="1"/>
        <v>3059.5</v>
      </c>
      <c r="G14" s="112">
        <f t="shared" si="1"/>
        <v>3106.7</v>
      </c>
      <c r="H14" s="38"/>
    </row>
    <row r="15" spans="2:7" s="6" customFormat="1" ht="14.25">
      <c r="B15" s="310" t="s">
        <v>178</v>
      </c>
      <c r="C15" s="310"/>
      <c r="D15" s="310"/>
      <c r="E15" s="310"/>
      <c r="F15" s="310"/>
      <c r="G15" s="310"/>
    </row>
    <row r="16" spans="2:7" s="6" customFormat="1" ht="14.25">
      <c r="B16" s="38"/>
      <c r="C16" s="38"/>
      <c r="D16" s="38"/>
      <c r="E16" s="38"/>
      <c r="F16" s="38"/>
      <c r="G16" s="38"/>
    </row>
    <row r="17" spans="1:7" s="6" customFormat="1" ht="14.25" hidden="1">
      <c r="A17" s="6" t="s">
        <v>11</v>
      </c>
      <c r="B17" s="6">
        <v>406</v>
      </c>
      <c r="C17" s="6">
        <v>404</v>
      </c>
      <c r="D17" s="6">
        <v>461</v>
      </c>
      <c r="E17" s="6">
        <v>387</v>
      </c>
      <c r="F17" s="6">
        <v>394</v>
      </c>
      <c r="G17" s="6">
        <v>398</v>
      </c>
    </row>
    <row r="18" s="6" customFormat="1" ht="14.25" hidden="1"/>
    <row r="19" spans="1:7" s="6" customFormat="1" ht="14.25" hidden="1">
      <c r="A19" s="6" t="s">
        <v>12</v>
      </c>
      <c r="B19" s="6">
        <v>13720</v>
      </c>
      <c r="C19" s="6">
        <v>14022</v>
      </c>
      <c r="D19" s="6">
        <v>14087</v>
      </c>
      <c r="E19" s="6">
        <v>14087</v>
      </c>
      <c r="F19" s="6">
        <v>14023</v>
      </c>
      <c r="G19" s="6">
        <v>14237</v>
      </c>
    </row>
    <row r="20" s="6" customFormat="1" ht="14.25"/>
    <row r="21" spans="1:7" s="6" customFormat="1" ht="27" customHeight="1">
      <c r="A21" s="81" t="s">
        <v>47</v>
      </c>
      <c r="B21" s="81"/>
      <c r="C21" s="81"/>
      <c r="D21" s="1"/>
      <c r="E21" s="1"/>
      <c r="F21" s="1"/>
      <c r="G21" s="47"/>
    </row>
    <row r="22" spans="1:7" s="6" customFormat="1" ht="14.25" customHeight="1">
      <c r="A22" s="81"/>
      <c r="B22" s="81"/>
      <c r="C22" s="81"/>
      <c r="D22" s="1"/>
      <c r="E22" s="1"/>
      <c r="F22" s="1"/>
      <c r="G22" s="47"/>
    </row>
    <row r="23" spans="1:7" s="6" customFormat="1" ht="26.25" customHeight="1">
      <c r="A23" s="299" t="s">
        <v>31</v>
      </c>
      <c r="B23" s="301" t="s">
        <v>164</v>
      </c>
      <c r="C23" s="315"/>
      <c r="D23" s="301" t="s">
        <v>155</v>
      </c>
      <c r="E23" s="315"/>
      <c r="F23" s="301" t="s">
        <v>120</v>
      </c>
      <c r="G23" s="302"/>
    </row>
    <row r="24" spans="1:7" s="6" customFormat="1" ht="26.25" customHeight="1">
      <c r="A24" s="300"/>
      <c r="B24" s="180" t="s">
        <v>32</v>
      </c>
      <c r="C24" s="181" t="s">
        <v>0</v>
      </c>
      <c r="D24" s="180" t="s">
        <v>32</v>
      </c>
      <c r="E24" s="181" t="s">
        <v>0</v>
      </c>
      <c r="F24" s="182" t="s">
        <v>33</v>
      </c>
      <c r="G24" s="183" t="s">
        <v>23</v>
      </c>
    </row>
    <row r="25" spans="1:7" s="6" customFormat="1" ht="26.25" customHeight="1">
      <c r="A25" s="195" t="s">
        <v>10</v>
      </c>
      <c r="B25" s="134">
        <f>SUM(B26:B32)</f>
        <v>44230479</v>
      </c>
      <c r="C25" s="135">
        <v>100</v>
      </c>
      <c r="D25" s="134">
        <f>SUM(D26:D32)</f>
        <v>42903818</v>
      </c>
      <c r="E25" s="135">
        <v>100</v>
      </c>
      <c r="F25" s="65">
        <f aca="true" t="shared" si="2" ref="F25:F30">B25-D25</f>
        <v>1326661</v>
      </c>
      <c r="G25" s="83">
        <f aca="true" t="shared" si="3" ref="G25:G32">ROUND(F25/D25*100,1)</f>
        <v>3.1</v>
      </c>
    </row>
    <row r="26" spans="1:7" s="6" customFormat="1" ht="26.25" customHeight="1">
      <c r="A26" s="177" t="s">
        <v>57</v>
      </c>
      <c r="B26" s="98">
        <v>1159222</v>
      </c>
      <c r="C26" s="42">
        <f>ROUND(B26/$B$25*100,1)</f>
        <v>2.6</v>
      </c>
      <c r="D26" s="98">
        <v>1101395</v>
      </c>
      <c r="E26" s="42">
        <f>ROUND(D26/$D$25*100,1)</f>
        <v>2.6</v>
      </c>
      <c r="F26" s="242">
        <f t="shared" si="2"/>
        <v>57827</v>
      </c>
      <c r="G26" s="137">
        <f t="shared" si="3"/>
        <v>5.3</v>
      </c>
    </row>
    <row r="27" spans="1:7" s="6" customFormat="1" ht="26.25" customHeight="1">
      <c r="A27" s="177" t="s">
        <v>36</v>
      </c>
      <c r="B27" s="98">
        <v>2300217</v>
      </c>
      <c r="C27" s="42">
        <f aca="true" t="shared" si="4" ref="C27:C32">ROUND(B27/$B$25*100,1)</f>
        <v>5.2</v>
      </c>
      <c r="D27" s="98">
        <v>2346010</v>
      </c>
      <c r="E27" s="42">
        <f aca="true" t="shared" si="5" ref="E27:E32">ROUND(D27/$D$25*100,1)</f>
        <v>5.5</v>
      </c>
      <c r="F27" s="242">
        <f t="shared" si="2"/>
        <v>-45793</v>
      </c>
      <c r="G27" s="137">
        <f t="shared" si="3"/>
        <v>-2</v>
      </c>
    </row>
    <row r="28" spans="1:7" s="6" customFormat="1" ht="26.25" customHeight="1">
      <c r="A28" s="177" t="s">
        <v>37</v>
      </c>
      <c r="B28" s="138">
        <v>2196728</v>
      </c>
      <c r="C28" s="42">
        <f t="shared" si="4"/>
        <v>5</v>
      </c>
      <c r="D28" s="138">
        <v>2153118</v>
      </c>
      <c r="E28" s="42">
        <f t="shared" si="5"/>
        <v>5</v>
      </c>
      <c r="F28" s="242">
        <f t="shared" si="2"/>
        <v>43610</v>
      </c>
      <c r="G28" s="137">
        <f t="shared" si="3"/>
        <v>2</v>
      </c>
    </row>
    <row r="29" spans="1:7" s="6" customFormat="1" ht="26.25" customHeight="1">
      <c r="A29" s="177" t="s">
        <v>38</v>
      </c>
      <c r="B29" s="138">
        <v>10585767</v>
      </c>
      <c r="C29" s="42">
        <f>ROUND(B29/$B$25*100,1)</f>
        <v>23.9</v>
      </c>
      <c r="D29" s="138">
        <v>9997380</v>
      </c>
      <c r="E29" s="42">
        <f t="shared" si="5"/>
        <v>23.3</v>
      </c>
      <c r="F29" s="242">
        <f>B29-D29</f>
        <v>588387</v>
      </c>
      <c r="G29" s="137">
        <f>ROUND(F29/D29*100,1)</f>
        <v>5.9</v>
      </c>
    </row>
    <row r="30" spans="1:7" s="6" customFormat="1" ht="26.25" customHeight="1">
      <c r="A30" s="196" t="s">
        <v>91</v>
      </c>
      <c r="B30" s="198">
        <v>10370968</v>
      </c>
      <c r="C30" s="42">
        <f t="shared" si="4"/>
        <v>23.4</v>
      </c>
      <c r="D30" s="198">
        <v>10059523</v>
      </c>
      <c r="E30" s="42">
        <f t="shared" si="5"/>
        <v>23.4</v>
      </c>
      <c r="F30" s="243">
        <f t="shared" si="2"/>
        <v>311445</v>
      </c>
      <c r="G30" s="137">
        <f t="shared" si="3"/>
        <v>3.1</v>
      </c>
    </row>
    <row r="31" spans="1:7" s="6" customFormat="1" ht="26.25" customHeight="1">
      <c r="A31" s="196" t="s">
        <v>92</v>
      </c>
      <c r="B31" s="198">
        <v>8738487</v>
      </c>
      <c r="C31" s="42">
        <f t="shared" si="4"/>
        <v>19.8</v>
      </c>
      <c r="D31" s="198">
        <v>8072479</v>
      </c>
      <c r="E31" s="42">
        <f t="shared" si="5"/>
        <v>18.8</v>
      </c>
      <c r="F31" s="244">
        <f>B31-D31</f>
        <v>666008</v>
      </c>
      <c r="G31" s="197">
        <f t="shared" si="3"/>
        <v>8.3</v>
      </c>
    </row>
    <row r="32" spans="1:7" s="6" customFormat="1" ht="26.25" customHeight="1">
      <c r="A32" s="178" t="s">
        <v>152</v>
      </c>
      <c r="B32" s="286">
        <v>8879090</v>
      </c>
      <c r="C32" s="43">
        <f t="shared" si="4"/>
        <v>20.1</v>
      </c>
      <c r="D32" s="286">
        <v>9173913</v>
      </c>
      <c r="E32" s="43">
        <f t="shared" si="5"/>
        <v>21.4</v>
      </c>
      <c r="F32" s="287">
        <f>B32-D32</f>
        <v>-294823</v>
      </c>
      <c r="G32" s="173">
        <f t="shared" si="3"/>
        <v>-3.2</v>
      </c>
    </row>
  </sheetData>
  <sheetProtection/>
  <mergeCells count="6">
    <mergeCell ref="B8:G8"/>
    <mergeCell ref="A23:A24"/>
    <mergeCell ref="B23:C23"/>
    <mergeCell ref="D23:E23"/>
    <mergeCell ref="F23:G23"/>
    <mergeCell ref="B15:G15"/>
  </mergeCells>
  <printOptions/>
  <pageMargins left="0.7874015748031497" right="0.7874015748031497" top="0.984251968503937" bottom="0.984251968503937" header="0.5118110236220472" footer="0.5118110236220472"/>
  <pageSetup firstPageNumber="12" useFirstPageNumber="1" horizontalDpi="600" verticalDpi="600" orientation="portrait" paperSize="9" r:id="rId2"/>
  <headerFooter alignWithMargins="0">
    <oddFooter>&amp;C&amp;"ＭＳ ゴシック,標準"&amp;12－&amp;P－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鹿沼市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企画課 統計係</dc:creator>
  <cp:keywords/>
  <dc:description/>
  <cp:lastModifiedBy>森谷　真実</cp:lastModifiedBy>
  <cp:lastPrinted>2021-02-25T23:58:40Z</cp:lastPrinted>
  <dcterms:created xsi:type="dcterms:W3CDTF">1999-01-12T04:13:31Z</dcterms:created>
  <dcterms:modified xsi:type="dcterms:W3CDTF">2021-11-25T02:23:13Z</dcterms:modified>
  <cp:category/>
  <cp:version/>
  <cp:contentType/>
  <cp:contentStatus/>
</cp:coreProperties>
</file>